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<sst xmlns="http://schemas.openxmlformats.org/spreadsheetml/2006/main" count="774" uniqueCount="287">
  <si>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</si>
  <si>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</si>
  <si>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</si>
  <si>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</si>
  <si>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</si>
  <si>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</si>
  <si>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</si>
  <si>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</si>
  <si>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</si>
  <si>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</si>
  <si>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</si>
  <si>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</si>
  <si>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</si>
  <si>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</si>
  <si>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</si>
  <si>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</si>
  <si>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</si>
  <si>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</si>
  <si>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</si>
  <si>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</si>
  <si>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</si>
  <si>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</si>
  <si>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</si>
  <si>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</si>
  <si>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</si>
  <si>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16613185136	</t>
  </si>
  <si>
    <t>Ctrip</t>
  </si>
  <si>
    <t>正常</t>
  </si>
  <si>
    <t>[拉斯维加斯]拉斯维加斯百乐宫酒店(Bellagio Hotel &amp; Casino)(60493822)</t>
  </si>
  <si>
    <t>度假特大床房&lt;不退款&gt;&lt;2人入住&gt;</t>
  </si>
  <si>
    <t>HKD</t>
  </si>
  <si>
    <t>Siakhasone/Souvanny</t>
  </si>
  <si>
    <t>CA13030220309HKD</t>
  </si>
  <si>
    <t>未提现</t>
  </si>
  <si>
    <t>携程开票</t>
  </si>
  <si>
    <t xml:space="preserve">	</t>
  </si>
  <si>
    <t xml:space="preserve">894452266	</t>
  </si>
  <si>
    <t xml:space="preserve">16750128509	</t>
  </si>
  <si>
    <t>[新奥尔良]新奥尔良喜来登酒店(Sheraton New Orleans Hotel)(55478339)</t>
  </si>
  <si>
    <t>俱乐部楼层客房（2张双人床）&lt;不退款&gt;&lt;2人入住&gt;</t>
  </si>
  <si>
    <t>Walters-Powell/Robin K</t>
  </si>
  <si>
    <t xml:space="preserve">72817862	</t>
  </si>
  <si>
    <t xml:space="preserve">16758671704	</t>
  </si>
  <si>
    <t>[檀香山]威基基喜来登酒店(Sheraton Waikiki)(55862055)</t>
  </si>
  <si>
    <t>海滨特大床房（高楼层）&lt;2人入住&gt;&lt;不退款&gt;&lt;普通会员&gt;</t>
  </si>
  <si>
    <t>SHIN/CHEONGUK</t>
  </si>
  <si>
    <t xml:space="preserve">74057110	</t>
  </si>
  <si>
    <t>取消</t>
  </si>
  <si>
    <t>阶梯</t>
  </si>
  <si>
    <t xml:space="preserve">17350974422	</t>
  </si>
  <si>
    <t>[济州市]济州天山商务酒店(Jeju Skyhill Business Hotel)(55585904)</t>
  </si>
  <si>
    <t>标准双床房&lt;不退款&gt;&lt;2人入住&gt;</t>
  </si>
  <si>
    <t>Ma/juhui</t>
  </si>
  <si>
    <t xml:space="preserve">2418670	</t>
  </si>
  <si>
    <t xml:space="preserve">17431741900	</t>
  </si>
  <si>
    <t>LEE/DAEGI</t>
  </si>
  <si>
    <t xml:space="preserve">17445484186	</t>
  </si>
  <si>
    <t>[全州市]全州华美达酒店(Ramada by Wyndham Jeonju)(60480216)</t>
  </si>
  <si>
    <t>高级双人房&lt;2人入住&gt;&lt;不退款&gt;</t>
  </si>
  <si>
    <t>BAE/MOONSEONG</t>
  </si>
  <si>
    <t xml:space="preserve">2429833	</t>
  </si>
  <si>
    <t xml:space="preserve">17473494570	</t>
  </si>
  <si>
    <t>[柏林]柏林米特莱昂纳多酒店(Leonardo Hotel Berlin Mitte)(55439337)</t>
  </si>
  <si>
    <t>舒适房&lt;2人入住&gt;&lt;不退款&gt;</t>
  </si>
  <si>
    <t>Worttmann/Andre</t>
  </si>
  <si>
    <t xml:space="preserve">283391	</t>
  </si>
  <si>
    <t xml:space="preserve">17509854735	</t>
  </si>
  <si>
    <t>[圣地亚哥]圣迭戈喜来登海滨酒店(Sheraton San Diego Hotel &amp; Marina)(55519674)</t>
  </si>
  <si>
    <t>塔楼滨海房（1张特大床，带阳台）&lt;不退款&gt;&lt;2人入住&gt;</t>
  </si>
  <si>
    <t>Bomarito/Sarena</t>
  </si>
  <si>
    <t xml:space="preserve">76126512	</t>
  </si>
  <si>
    <t xml:space="preserve">17518498320	</t>
  </si>
  <si>
    <t>[迭戈姆]布鲁塞尔机场丽柏酒店(Park Inn by Radisson Brussels Airport)(55290051)</t>
  </si>
  <si>
    <t>标准房&lt;2人入住&gt;&lt;不退款&gt;&lt;早餐&gt;</t>
  </si>
  <si>
    <t>HASSOU/Tarik</t>
  </si>
  <si>
    <t xml:space="preserve">12710655	</t>
  </si>
  <si>
    <t xml:space="preserve">17523040422	</t>
  </si>
  <si>
    <t>[三宝垄]新坎迪新邦利马酒店-三宝垄ASTON(Hotel Neo Candi Simpang Lima - Semarang by ASTON)(55414284)</t>
  </si>
  <si>
    <t>近地天体房&lt;2人入住&gt;&lt;不退款&gt;&lt;早餐&gt;</t>
  </si>
  <si>
    <t>Cakrawala/Domenico</t>
  </si>
  <si>
    <t xml:space="preserve">17525294695	</t>
  </si>
  <si>
    <t>Irawan/Elvina</t>
  </si>
  <si>
    <t xml:space="preserve">17531752368	</t>
  </si>
  <si>
    <t>[新加坡]新加坡瑞士茂昌阁酒店(Swissotel Merchant Court Singapore)(55320547)</t>
  </si>
  <si>
    <t>至尊特大床房&lt;不退款&gt;&lt;2人入住&gt;</t>
  </si>
  <si>
    <t>Peh/Thiong Nam</t>
  </si>
  <si>
    <t xml:space="preserve">17532225636	</t>
  </si>
  <si>
    <t>[孟买]ITC 马拉地孟买豪华精选酒店(ITC Maratha Mumbai, a Luxury Collection Hotel, Mumbai)(55542829)</t>
  </si>
  <si>
    <t>行政客房, 1 张特大床,城市景观&lt;2人入住&gt;&lt;不退款&gt;&lt;早餐&gt;</t>
  </si>
  <si>
    <t>Narkhede/Tanvi Makrand</t>
  </si>
  <si>
    <t xml:space="preserve">2444035	</t>
  </si>
  <si>
    <t xml:space="preserve">80316190	</t>
  </si>
  <si>
    <t xml:space="preserve">17555810352	</t>
  </si>
  <si>
    <t>[吉隆坡]吉隆坡四季酒店(Four Seasons Hotel Kuala Lumpur)(55542782)</t>
  </si>
  <si>
    <t>城景房&lt;2人入住&gt;&lt;不退款&gt;</t>
  </si>
  <si>
    <t>KHOR/CHENG JOO</t>
  </si>
  <si>
    <t xml:space="preserve">2448195	</t>
  </si>
  <si>
    <t xml:space="preserve">17563737285	</t>
  </si>
  <si>
    <t>choi/mira</t>
  </si>
  <si>
    <t xml:space="preserve">17564896439	</t>
  </si>
  <si>
    <t>[Pahoman]楠榜巴提夸酒店(Batiqa Hotel Lampung)(55611808)</t>
  </si>
  <si>
    <t>高级房&lt;2人入住&gt;&lt;不退款&gt;</t>
  </si>
  <si>
    <t>Bijak Ksatria/Vifal,Bijak Ksatria/Vifal</t>
  </si>
  <si>
    <t xml:space="preserve">17565142403	</t>
  </si>
  <si>
    <t>[图克姆卡里]贝斯特韦斯特探索酒店(Best Western Discovery Inn)(70394739)</t>
  </si>
  <si>
    <t>客房(2张大床)&lt;2人入住&gt;&lt;不退款&gt;&lt;早餐&gt;</t>
  </si>
  <si>
    <t>Yata/Shashank Reddy</t>
  </si>
  <si>
    <t xml:space="preserve">2450411	</t>
  </si>
  <si>
    <t xml:space="preserve">17565557689	</t>
  </si>
  <si>
    <t>kim/youngbin</t>
  </si>
  <si>
    <t xml:space="preserve">22270914	</t>
  </si>
  <si>
    <t xml:space="preserve">17566239055	</t>
  </si>
  <si>
    <t>[雅加达]班达拉雅加达机场费尔姆7号度假酒店(FM7 Resort Hotel Bandara Jakarta Airport)(56185734)</t>
  </si>
  <si>
    <t>高级房&lt;2人入住&gt;&lt;不退款&gt;&lt;早餐&gt;</t>
  </si>
  <si>
    <t>cai/yanfeng</t>
  </si>
  <si>
    <t xml:space="preserve">17571195159	</t>
  </si>
  <si>
    <t>[新加坡]新加坡史各士皇族酒店(Royal Plaza on Scotts)(56174646)</t>
  </si>
  <si>
    <t>豪华特大床房&lt;早餐&gt;&lt;不退款&gt;&lt;2人入住&gt;</t>
  </si>
  <si>
    <t>Soe/Ye Thu Ra,Soe/Ye Thu Ra</t>
  </si>
  <si>
    <t xml:space="preserve">17571455595	</t>
  </si>
  <si>
    <t>[莫斯科]丽笙酒店(Radisson Slavyanskaya Hotel &amp; Business Center)(56206456)</t>
  </si>
  <si>
    <t>标准房&lt;2人入住&gt;&lt;不退款&gt;</t>
  </si>
  <si>
    <t>KASHIN/SERGEI</t>
  </si>
  <si>
    <t>，</t>
  </si>
  <si>
    <t>24170.35 HKD</t>
  </si>
  <si>
    <t>A220309154743481</t>
  </si>
  <si>
    <t>总计：24170.35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</si>
  <si>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</si>
  <si>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</si>
  <si>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</si>
  <si>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</si>
  <si>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</si>
  <si>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</si>
  <si>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</si>
  <si>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</si>
  <si>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</si>
  <si>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</si>
  <si>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</si>
  <si>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</si>
  <si>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</si>
  <si>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</si>
  <si>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</si>
  <si>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</si>
  <si>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</si>
  <si>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</si>
  <si>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</si>
  <si>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2451232</t>
  </si>
  <si>
    <t>丽笙酒店</t>
  </si>
  <si>
    <t>KASHIN SERGEI</t>
  </si>
  <si>
    <t>2022-03-06</t>
  </si>
  <si>
    <t>退房日周结</t>
  </si>
  <si>
    <t>191.97</t>
  </si>
  <si>
    <t>237.00</t>
  </si>
  <si>
    <t>0</t>
  </si>
  <si>
    <t>0.00</t>
  </si>
  <si>
    <t>携程汇智国际直连</t>
  </si>
  <si>
    <t>925</t>
  </si>
  <si>
    <t>2022-03-05 22:17:08</t>
  </si>
  <si>
    <t>否</t>
  </si>
  <si>
    <t>汇智国际旅游发展有限公司</t>
  </si>
  <si>
    <t>直连</t>
  </si>
  <si>
    <t>2451163</t>
  </si>
  <si>
    <t>新加坡史各士皇族酒店</t>
  </si>
  <si>
    <t>Soe Ye Thu Ra,Soe Ye Thu Ra</t>
  </si>
  <si>
    <t>938.79</t>
  </si>
  <si>
    <t>1159.00</t>
  </si>
  <si>
    <t>2022-03-05 21:45:13</t>
  </si>
  <si>
    <t>2451053</t>
  </si>
  <si>
    <t>雅加达弗姆 7 号度假酒店</t>
  </si>
  <si>
    <t>cai yanfeng</t>
  </si>
  <si>
    <t>271.35</t>
  </si>
  <si>
    <t>335.00</t>
  </si>
  <si>
    <t>2022-03-05 21:00:24</t>
  </si>
  <si>
    <t>2450665</t>
  </si>
  <si>
    <t>全州华美达酒店</t>
  </si>
  <si>
    <t>kim youngbin</t>
  </si>
  <si>
    <t>493.29</t>
  </si>
  <si>
    <t>609.00</t>
  </si>
  <si>
    <t>2022-03-05 18:45:08</t>
  </si>
  <si>
    <t>2450411</t>
  </si>
  <si>
    <t>Best Western Discovery Inn</t>
  </si>
  <si>
    <t>Yata Shashank Reddy</t>
  </si>
  <si>
    <t>565.38</t>
  </si>
  <si>
    <t>698.00</t>
  </si>
  <si>
    <t>2022-03-05 16:53:22</t>
  </si>
  <si>
    <t>2450282</t>
  </si>
  <si>
    <t>楠榜巴提夸酒店</t>
  </si>
  <si>
    <t>Bijak Ksatria Vifal,Bijak Ksatria Vifal</t>
  </si>
  <si>
    <t>223.56</t>
  </si>
  <si>
    <t>276.00</t>
  </si>
  <si>
    <t>2022-03-05 15:49:49</t>
  </si>
  <si>
    <t>2449808</t>
  </si>
  <si>
    <t>choi mira</t>
  </si>
  <si>
    <t>2022-03-05 11:19:16</t>
  </si>
  <si>
    <t>2022-03-04</t>
  </si>
  <si>
    <t>2448195</t>
  </si>
  <si>
    <t>吉隆坡四季酒店</t>
  </si>
  <si>
    <t>KHOR CHENG JOO</t>
  </si>
  <si>
    <t>1205.43</t>
  </si>
  <si>
    <t>1488.00</t>
  </si>
  <si>
    <t>2022-03-04 14:34:02</t>
  </si>
  <si>
    <t>2022-03-02</t>
  </si>
  <si>
    <t>2444035</t>
  </si>
  <si>
    <t>ITC 马拉地孟买豪华精选酒店</t>
  </si>
  <si>
    <t>Narkhede Tanvi Makrand</t>
  </si>
  <si>
    <t>552.55</t>
  </si>
  <si>
    <t>683.00</t>
  </si>
  <si>
    <t>2022-03-02 01:02:59</t>
  </si>
  <si>
    <t>2022-03-01</t>
  </si>
  <si>
    <t>2443893</t>
  </si>
  <si>
    <t>新加坡瑞士茂昌阁酒店</t>
  </si>
  <si>
    <t>Peh Thiong Nam</t>
  </si>
  <si>
    <t>1872.03</t>
  </si>
  <si>
    <t>2314.00</t>
  </si>
  <si>
    <t>2022-03-01 22:19:48</t>
  </si>
  <si>
    <t>2442621</t>
  </si>
  <si>
    <t>新坎迪新邦利马酒店-三宝垄ASTON</t>
  </si>
  <si>
    <t>Irawan Elvina</t>
  </si>
  <si>
    <t>2022-03-03</t>
  </si>
  <si>
    <t>385.89</t>
  </si>
  <si>
    <t>477.00</t>
  </si>
  <si>
    <t>2022-03-01 15:07:44</t>
  </si>
  <si>
    <t>2441652</t>
  </si>
  <si>
    <t>Cakrawala Domenico</t>
  </si>
  <si>
    <t>1546.24</t>
  </si>
  <si>
    <t>1908.00</t>
  </si>
  <si>
    <t>2022-03-01 00:49:13</t>
  </si>
  <si>
    <t>2022-02-28</t>
  </si>
  <si>
    <t>2441615</t>
  </si>
  <si>
    <t>布鲁塞尔机场丽柏酒店</t>
  </si>
  <si>
    <t>HASSOU Tarik</t>
  </si>
  <si>
    <t>607.80</t>
  </si>
  <si>
    <t>750.00</t>
  </si>
  <si>
    <t>2022-03-01 00:20:15</t>
  </si>
  <si>
    <t>2439458</t>
  </si>
  <si>
    <t>圣迭戈喜来登海滨酒店</t>
  </si>
  <si>
    <t>Bomarito Sarena</t>
  </si>
  <si>
    <t>1560.83</t>
  </si>
  <si>
    <t>1926.00</t>
  </si>
  <si>
    <t>2022-02-28 02:37:26</t>
  </si>
  <si>
    <t>2022-02-24</t>
  </si>
  <si>
    <t>2434081</t>
  </si>
  <si>
    <t>柏林米特莱昂纳多酒店</t>
  </si>
  <si>
    <t>Worttmann Andre</t>
  </si>
  <si>
    <t>589.23</t>
  </si>
  <si>
    <t>727.00</t>
  </si>
  <si>
    <t>2022-02-24 19:08:49</t>
  </si>
  <si>
    <t>2022-02-21</t>
  </si>
  <si>
    <t>2429833</t>
  </si>
  <si>
    <t>BAE MOONSEONG</t>
  </si>
  <si>
    <t>550.88</t>
  </si>
  <si>
    <t>678.00</t>
  </si>
  <si>
    <t>2022-02-21 21:50:42</t>
  </si>
  <si>
    <t>2022-02-20</t>
  </si>
  <si>
    <t>2427214</t>
  </si>
  <si>
    <t>济州天山商务酒店</t>
  </si>
  <si>
    <t>LEE DAEGI</t>
  </si>
  <si>
    <t>117.00</t>
  </si>
  <si>
    <t>144.00</t>
  </si>
  <si>
    <t>2022-02-20 19:21:07</t>
  </si>
  <si>
    <t>2022-02-13</t>
  </si>
  <si>
    <t>2418670</t>
  </si>
  <si>
    <t>Ma juhui</t>
  </si>
  <si>
    <t>116.70</t>
  </si>
  <si>
    <t>143.00</t>
  </si>
  <si>
    <t>2022-02-13 13:53:48</t>
  </si>
  <si>
    <t>2021-11-08</t>
  </si>
  <si>
    <t>2293561</t>
  </si>
  <si>
    <t>威基基喜来登酒店</t>
  </si>
  <si>
    <t>SHIN CHEONGUK</t>
  </si>
  <si>
    <t>2303.62</t>
  </si>
  <si>
    <t>2796.00</t>
  </si>
  <si>
    <t>2022-02-23 12:03:52</t>
  </si>
  <si>
    <t>2021-11-06</t>
  </si>
  <si>
    <t>2291654</t>
  </si>
  <si>
    <t>新奥尔良喜来登酒店</t>
  </si>
  <si>
    <t>Walters-Powell Robin K</t>
  </si>
  <si>
    <t>1367.01</t>
  </si>
  <si>
    <t>1659.60</t>
  </si>
  <si>
    <t>2021-11-06 21:27:49</t>
  </si>
  <si>
    <t>2021-10-21</t>
  </si>
  <si>
    <t>2281092</t>
  </si>
  <si>
    <t>拉斯维加斯百乐宫酒店</t>
  </si>
  <si>
    <t>Siakhasone Souvanny</t>
  </si>
  <si>
    <t>3605.77</t>
  </si>
  <si>
    <t>4377.00</t>
  </si>
  <si>
    <t>2021-10-21 09:50:27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</si>
</sst>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44623</v>
      </c>
      <c r="G2" s="6">
        <v>44626</v>
      </c>
      <c r="H2" s="4">
        <v>1</v>
      </c>
      <c r="I2" s="4">
        <v>3</v>
      </c>
      <c r="J2" s="4">
        <v>3</v>
      </c>
      <c r="K2" s="4" t="s">
        <v>30</v>
      </c>
      <c r="L2" s="4">
        <v>4377</v>
      </c>
      <c r="M2" s="4">
        <v>4377</v>
      </c>
      <c r="N2" s="4" t="s">
        <v>31</v>
      </c>
      <c r="O2" s="4" t="s">
        <v>32</v>
      </c>
      <c r="P2" s="4" t="s">
        <v>33</v>
      </c>
      <c r="Q2" s="4">
        <v>0</v>
      </c>
      <c r="R2" s="7">
        <v>44490</v>
      </c>
      <c r="S2" s="6">
        <v>44629</v>
      </c>
      <c r="T2" s="4" t="s">
        <v>34</v>
      </c>
      <c r="U2" s="4">
        <v>4377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44621</v>
      </c>
      <c r="G3" s="6">
        <v>44626</v>
      </c>
      <c r="H3" s="4">
        <v>1</v>
      </c>
      <c r="I3" s="4">
        <v>5</v>
      </c>
      <c r="J3" s="4">
        <v>5</v>
      </c>
      <c r="K3" s="4" t="s">
        <v>30</v>
      </c>
      <c r="L3" s="4">
        <v>8298</v>
      </c>
      <c r="M3" s="4">
        <v>8298</v>
      </c>
      <c r="N3" s="4" t="s">
        <v>40</v>
      </c>
      <c r="O3" s="4" t="s">
        <v>32</v>
      </c>
      <c r="P3" s="4" t="s">
        <v>33</v>
      </c>
      <c r="Q3" s="4">
        <v>0</v>
      </c>
      <c r="R3" s="7">
        <v>44506</v>
      </c>
      <c r="S3" s="6">
        <v>44629</v>
      </c>
      <c r="T3" s="4" t="s">
        <v>34</v>
      </c>
      <c r="U3" s="4">
        <v>8298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44622</v>
      </c>
      <c r="G4" s="6">
        <v>44626</v>
      </c>
      <c r="H4" s="4">
        <v>1</v>
      </c>
      <c r="I4" s="4">
        <v>4</v>
      </c>
      <c r="J4" s="4">
        <v>4</v>
      </c>
      <c r="K4" s="4" t="s">
        <v>30</v>
      </c>
      <c r="L4" s="4">
        <v>11184</v>
      </c>
      <c r="M4" s="4">
        <v>11184</v>
      </c>
      <c r="N4" s="4" t="s">
        <v>45</v>
      </c>
      <c r="O4" s="4" t="s">
        <v>32</v>
      </c>
      <c r="P4" s="4" t="s">
        <v>33</v>
      </c>
      <c r="Q4" s="4">
        <v>0</v>
      </c>
      <c r="R4" s="7">
        <v>44508</v>
      </c>
      <c r="S4" s="6">
        <v>44629</v>
      </c>
      <c r="T4" s="4" t="s">
        <v>34</v>
      </c>
      <c r="U4" s="4">
        <v>11184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37</v>
      </c>
      <c r="B5" s="4" t="s">
        <v>26</v>
      </c>
      <c r="C5" s="4" t="s">
        <v>47</v>
      </c>
      <c r="D5" s="4" t="s">
        <v>38</v>
      </c>
      <c r="E5" s="4" t="s">
        <v>39</v>
      </c>
      <c r="F5" s="6">
        <v>44621</v>
      </c>
      <c r="G5" s="6">
        <v>44626</v>
      </c>
      <c r="H5" s="4">
        <v>1</v>
      </c>
      <c r="I5" s="4">
        <v>5</v>
      </c>
      <c r="J5" s="4">
        <v>5</v>
      </c>
      <c r="K5" s="4" t="s">
        <v>30</v>
      </c>
      <c r="L5" s="4">
        <v>-8298</v>
      </c>
      <c r="M5" s="4">
        <v>-8298</v>
      </c>
      <c r="N5" s="4" t="s">
        <v>40</v>
      </c>
      <c r="O5" s="4" t="s">
        <v>32</v>
      </c>
      <c r="P5" s="4" t="s">
        <v>33</v>
      </c>
      <c r="Q5" s="4">
        <v>0</v>
      </c>
      <c r="R5" s="7">
        <v>44506</v>
      </c>
      <c r="S5" s="6">
        <v>44629</v>
      </c>
      <c r="T5" s="4" t="s">
        <v>34</v>
      </c>
      <c r="U5" s="4">
        <v>-8298</v>
      </c>
      <c r="V5" s="4">
        <v>0</v>
      </c>
      <c r="W5" s="4">
        <v>0</v>
      </c>
      <c r="X5" s="4" t="s">
        <v>35</v>
      </c>
      <c r="Y5" s="4" t="s">
        <v>41</v>
      </c>
    </row>
    <row r="6" s="4" customFormat="1" spans="1:25">
      <c r="A6" s="4" t="s">
        <v>37</v>
      </c>
      <c r="B6" s="4" t="s">
        <v>26</v>
      </c>
      <c r="C6" s="4" t="s">
        <v>48</v>
      </c>
      <c r="D6" s="4" t="s">
        <v>38</v>
      </c>
      <c r="E6" s="4" t="s">
        <v>39</v>
      </c>
      <c r="F6" s="6">
        <v>44621</v>
      </c>
      <c r="G6" s="6">
        <v>44626</v>
      </c>
      <c r="H6" s="4">
        <v>1</v>
      </c>
      <c r="I6" s="4">
        <v>5</v>
      </c>
      <c r="J6" s="4">
        <v>5</v>
      </c>
      <c r="K6" s="4" t="s">
        <v>30</v>
      </c>
      <c r="L6" s="4">
        <v>1836.35</v>
      </c>
      <c r="M6" s="4">
        <v>1836.35</v>
      </c>
      <c r="N6" s="4" t="s">
        <v>40</v>
      </c>
      <c r="O6" s="4" t="s">
        <v>32</v>
      </c>
      <c r="P6" s="4" t="s">
        <v>33</v>
      </c>
      <c r="Q6" s="4">
        <v>0</v>
      </c>
      <c r="R6" s="7">
        <v>44506</v>
      </c>
      <c r="S6" s="6">
        <v>44629</v>
      </c>
      <c r="T6" s="4" t="s">
        <v>34</v>
      </c>
      <c r="U6" s="4">
        <v>1836.35</v>
      </c>
      <c r="V6" s="4">
        <v>0</v>
      </c>
      <c r="W6" s="4">
        <v>0</v>
      </c>
      <c r="X6" s="4" t="s">
        <v>35</v>
      </c>
      <c r="Y6" s="4" t="s">
        <v>41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44625</v>
      </c>
      <c r="G7" s="6">
        <v>44626</v>
      </c>
      <c r="H7" s="4">
        <v>1</v>
      </c>
      <c r="I7" s="4">
        <v>1</v>
      </c>
      <c r="J7" s="4">
        <v>1</v>
      </c>
      <c r="K7" s="4" t="s">
        <v>30</v>
      </c>
      <c r="L7" s="4">
        <v>143</v>
      </c>
      <c r="M7" s="4">
        <v>143</v>
      </c>
      <c r="N7" s="4" t="s">
        <v>52</v>
      </c>
      <c r="O7" s="4" t="s">
        <v>32</v>
      </c>
      <c r="P7" s="4" t="s">
        <v>33</v>
      </c>
      <c r="Q7" s="4">
        <v>0</v>
      </c>
      <c r="R7" s="7">
        <v>44605</v>
      </c>
      <c r="S7" s="6">
        <v>44629</v>
      </c>
      <c r="T7" s="4" t="s">
        <v>34</v>
      </c>
      <c r="U7" s="4">
        <v>143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44625</v>
      </c>
      <c r="G8" s="6">
        <v>44626</v>
      </c>
      <c r="H8" s="4">
        <v>1</v>
      </c>
      <c r="I8" s="4">
        <v>1</v>
      </c>
      <c r="J8" s="4">
        <v>1</v>
      </c>
      <c r="K8" s="4" t="s">
        <v>30</v>
      </c>
      <c r="L8" s="4">
        <v>144</v>
      </c>
      <c r="M8" s="4">
        <v>144</v>
      </c>
      <c r="N8" s="4" t="s">
        <v>55</v>
      </c>
      <c r="O8" s="4" t="s">
        <v>32</v>
      </c>
      <c r="P8" s="4" t="s">
        <v>33</v>
      </c>
      <c r="Q8" s="4">
        <v>0</v>
      </c>
      <c r="R8" s="7">
        <v>44612</v>
      </c>
      <c r="S8" s="6">
        <v>44629</v>
      </c>
      <c r="T8" s="4" t="s">
        <v>34</v>
      </c>
      <c r="U8" s="4">
        <v>144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44625</v>
      </c>
      <c r="G9" s="6">
        <v>44626</v>
      </c>
      <c r="H9" s="4">
        <v>1</v>
      </c>
      <c r="I9" s="4">
        <v>1</v>
      </c>
      <c r="J9" s="4">
        <v>1</v>
      </c>
      <c r="K9" s="4" t="s">
        <v>30</v>
      </c>
      <c r="L9" s="4">
        <v>678</v>
      </c>
      <c r="M9" s="4">
        <v>678</v>
      </c>
      <c r="N9" s="4" t="s">
        <v>59</v>
      </c>
      <c r="O9" s="4" t="s">
        <v>32</v>
      </c>
      <c r="P9" s="4" t="s">
        <v>33</v>
      </c>
      <c r="Q9" s="4">
        <v>0</v>
      </c>
      <c r="R9" s="7">
        <v>44613</v>
      </c>
      <c r="S9" s="6">
        <v>44629</v>
      </c>
      <c r="T9" s="4" t="s">
        <v>34</v>
      </c>
      <c r="U9" s="4">
        <v>678</v>
      </c>
      <c r="V9" s="4">
        <v>0</v>
      </c>
      <c r="W9" s="4">
        <v>0</v>
      </c>
      <c r="X9" s="4" t="s">
        <v>60</v>
      </c>
      <c r="Y9" s="4" t="s">
        <v>35</v>
      </c>
    </row>
    <row r="10" s="4" customFormat="1" spans="1:25">
      <c r="A10" s="4" t="s">
        <v>42</v>
      </c>
      <c r="B10" s="4" t="s">
        <v>26</v>
      </c>
      <c r="C10" s="4" t="s">
        <v>47</v>
      </c>
      <c r="D10" s="4" t="s">
        <v>43</v>
      </c>
      <c r="E10" s="4" t="s">
        <v>44</v>
      </c>
      <c r="F10" s="6">
        <v>44622</v>
      </c>
      <c r="G10" s="6">
        <v>44626</v>
      </c>
      <c r="H10" s="4">
        <v>1</v>
      </c>
      <c r="I10" s="4">
        <v>4</v>
      </c>
      <c r="J10" s="4">
        <v>4</v>
      </c>
      <c r="K10" s="4" t="s">
        <v>30</v>
      </c>
      <c r="L10" s="4">
        <v>-11184</v>
      </c>
      <c r="M10" s="4">
        <v>-11184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44508</v>
      </c>
      <c r="S10" s="6">
        <v>44629</v>
      </c>
      <c r="T10" s="4" t="s">
        <v>34</v>
      </c>
      <c r="U10" s="4">
        <v>-11184</v>
      </c>
      <c r="V10" s="4">
        <v>0</v>
      </c>
      <c r="W10" s="4">
        <v>0</v>
      </c>
      <c r="X10" s="4" t="s">
        <v>35</v>
      </c>
      <c r="Y10" s="4" t="s">
        <v>46</v>
      </c>
    </row>
    <row r="11" s="4" customFormat="1" spans="1:25">
      <c r="A11" s="4" t="s">
        <v>42</v>
      </c>
      <c r="B11" s="4" t="s">
        <v>26</v>
      </c>
      <c r="C11" s="4" t="s">
        <v>48</v>
      </c>
      <c r="D11" s="4" t="s">
        <v>43</v>
      </c>
      <c r="E11" s="4" t="s">
        <v>44</v>
      </c>
      <c r="F11" s="6">
        <v>44622</v>
      </c>
      <c r="G11" s="6">
        <v>44626</v>
      </c>
      <c r="H11" s="4">
        <v>1</v>
      </c>
      <c r="I11" s="4">
        <v>4</v>
      </c>
      <c r="J11" s="4">
        <v>4</v>
      </c>
      <c r="K11" s="4" t="s">
        <v>30</v>
      </c>
      <c r="L11" s="4">
        <v>2796</v>
      </c>
      <c r="M11" s="4">
        <v>2796</v>
      </c>
      <c r="N11" s="4" t="s">
        <v>45</v>
      </c>
      <c r="O11" s="4" t="s">
        <v>32</v>
      </c>
      <c r="P11" s="4" t="s">
        <v>33</v>
      </c>
      <c r="Q11" s="4">
        <v>0</v>
      </c>
      <c r="R11" s="7">
        <v>44508</v>
      </c>
      <c r="S11" s="6">
        <v>44629</v>
      </c>
      <c r="T11" s="4" t="s">
        <v>34</v>
      </c>
      <c r="U11" s="4">
        <v>2796</v>
      </c>
      <c r="V11" s="4">
        <v>0</v>
      </c>
      <c r="W11" s="4">
        <v>0</v>
      </c>
      <c r="X11" s="4" t="s">
        <v>35</v>
      </c>
      <c r="Y11" s="4" t="s">
        <v>46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62</v>
      </c>
      <c r="E12" s="4" t="s">
        <v>63</v>
      </c>
      <c r="F12" s="6">
        <v>44625</v>
      </c>
      <c r="G12" s="6">
        <v>44626</v>
      </c>
      <c r="H12" s="4">
        <v>1</v>
      </c>
      <c r="I12" s="4">
        <v>1</v>
      </c>
      <c r="J12" s="4">
        <v>1</v>
      </c>
      <c r="K12" s="4" t="s">
        <v>30</v>
      </c>
      <c r="L12" s="4">
        <v>727</v>
      </c>
      <c r="M12" s="4">
        <v>727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44616</v>
      </c>
      <c r="S12" s="6">
        <v>44629</v>
      </c>
      <c r="T12" s="4" t="s">
        <v>34</v>
      </c>
      <c r="U12" s="4">
        <v>727</v>
      </c>
      <c r="V12" s="4">
        <v>0</v>
      </c>
      <c r="W12" s="4">
        <v>0</v>
      </c>
      <c r="X12" s="4" t="s">
        <v>35</v>
      </c>
      <c r="Y12" s="4" t="s">
        <v>65</v>
      </c>
    </row>
    <row r="13" s="4" customFormat="1" spans="1:25">
      <c r="A13" s="4" t="s">
        <v>66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44625</v>
      </c>
      <c r="G13" s="6">
        <v>44626</v>
      </c>
      <c r="H13" s="4">
        <v>1</v>
      </c>
      <c r="I13" s="4">
        <v>1</v>
      </c>
      <c r="J13" s="4">
        <v>1</v>
      </c>
      <c r="K13" s="4" t="s">
        <v>30</v>
      </c>
      <c r="L13" s="4">
        <v>1926</v>
      </c>
      <c r="M13" s="4">
        <v>1926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44620</v>
      </c>
      <c r="S13" s="6">
        <v>44629</v>
      </c>
      <c r="T13" s="4" t="s">
        <v>34</v>
      </c>
      <c r="U13" s="4">
        <v>1926</v>
      </c>
      <c r="V13" s="4">
        <v>0</v>
      </c>
      <c r="W13" s="4">
        <v>0</v>
      </c>
      <c r="X13" s="4" t="s">
        <v>35</v>
      </c>
      <c r="Y13" s="4" t="s">
        <v>70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44625</v>
      </c>
      <c r="G14" s="6">
        <v>44626</v>
      </c>
      <c r="H14" s="4">
        <v>1</v>
      </c>
      <c r="I14" s="4">
        <v>1</v>
      </c>
      <c r="J14" s="4">
        <v>1</v>
      </c>
      <c r="K14" s="4" t="s">
        <v>30</v>
      </c>
      <c r="L14" s="4">
        <v>750</v>
      </c>
      <c r="M14" s="4">
        <v>750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44620</v>
      </c>
      <c r="S14" s="6">
        <v>44629</v>
      </c>
      <c r="T14" s="4" t="s">
        <v>34</v>
      </c>
      <c r="U14" s="4">
        <v>750</v>
      </c>
      <c r="V14" s="4">
        <v>0</v>
      </c>
      <c r="W14" s="4">
        <v>0</v>
      </c>
      <c r="X14" s="4" t="s">
        <v>35</v>
      </c>
      <c r="Y14" s="4" t="s">
        <v>75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44623</v>
      </c>
      <c r="G15" s="6">
        <v>44626</v>
      </c>
      <c r="H15" s="4">
        <v>4</v>
      </c>
      <c r="I15" s="4">
        <v>3</v>
      </c>
      <c r="J15" s="4">
        <v>12</v>
      </c>
      <c r="K15" s="4" t="s">
        <v>30</v>
      </c>
      <c r="L15" s="4">
        <v>1908</v>
      </c>
      <c r="M15" s="4">
        <v>1908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44621</v>
      </c>
      <c r="S15" s="6">
        <v>44629</v>
      </c>
      <c r="T15" s="4" t="s">
        <v>34</v>
      </c>
      <c r="U15" s="4">
        <v>1908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77</v>
      </c>
      <c r="E16" s="4" t="s">
        <v>78</v>
      </c>
      <c r="F16" s="6">
        <v>44623</v>
      </c>
      <c r="G16" s="6">
        <v>44626</v>
      </c>
      <c r="H16" s="4">
        <v>1</v>
      </c>
      <c r="I16" s="4">
        <v>3</v>
      </c>
      <c r="J16" s="4">
        <v>3</v>
      </c>
      <c r="K16" s="4" t="s">
        <v>30</v>
      </c>
      <c r="L16" s="4">
        <v>477</v>
      </c>
      <c r="M16" s="4">
        <v>477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44621</v>
      </c>
      <c r="S16" s="6">
        <v>44629</v>
      </c>
      <c r="T16" s="4" t="s">
        <v>34</v>
      </c>
      <c r="U16" s="4">
        <v>477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83</v>
      </c>
      <c r="E17" s="4" t="s">
        <v>84</v>
      </c>
      <c r="F17" s="6">
        <v>44624</v>
      </c>
      <c r="G17" s="6">
        <v>44626</v>
      </c>
      <c r="H17" s="4">
        <v>1</v>
      </c>
      <c r="I17" s="4">
        <v>2</v>
      </c>
      <c r="J17" s="4">
        <v>2</v>
      </c>
      <c r="K17" s="4" t="s">
        <v>30</v>
      </c>
      <c r="L17" s="4">
        <v>2314</v>
      </c>
      <c r="M17" s="4">
        <v>2314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44621</v>
      </c>
      <c r="S17" s="6">
        <v>44629</v>
      </c>
      <c r="T17" s="4" t="s">
        <v>34</v>
      </c>
      <c r="U17" s="4">
        <v>2314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44625</v>
      </c>
      <c r="G18" s="6">
        <v>44626</v>
      </c>
      <c r="H18" s="4">
        <v>1</v>
      </c>
      <c r="I18" s="4">
        <v>1</v>
      </c>
      <c r="J18" s="4">
        <v>1</v>
      </c>
      <c r="K18" s="4" t="s">
        <v>30</v>
      </c>
      <c r="L18" s="4">
        <v>683</v>
      </c>
      <c r="M18" s="4">
        <v>683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44622</v>
      </c>
      <c r="S18" s="6">
        <v>44629</v>
      </c>
      <c r="T18" s="4" t="s">
        <v>34</v>
      </c>
      <c r="U18" s="4">
        <v>683</v>
      </c>
      <c r="V18" s="4">
        <v>0</v>
      </c>
      <c r="W18" s="4">
        <v>0</v>
      </c>
      <c r="X18" s="4" t="s">
        <v>90</v>
      </c>
      <c r="Y18" s="4" t="s">
        <v>91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44625</v>
      </c>
      <c r="G19" s="6">
        <v>44626</v>
      </c>
      <c r="H19" s="4">
        <v>1</v>
      </c>
      <c r="I19" s="4">
        <v>1</v>
      </c>
      <c r="J19" s="4">
        <v>1</v>
      </c>
      <c r="K19" s="4" t="s">
        <v>30</v>
      </c>
      <c r="L19" s="4">
        <v>1488</v>
      </c>
      <c r="M19" s="4">
        <v>1488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44624</v>
      </c>
      <c r="S19" s="6">
        <v>44629</v>
      </c>
      <c r="T19" s="4" t="s">
        <v>34</v>
      </c>
      <c r="U19" s="4">
        <v>1488</v>
      </c>
      <c r="V19" s="4">
        <v>0</v>
      </c>
      <c r="W19" s="4">
        <v>0</v>
      </c>
      <c r="X19" s="4" t="s">
        <v>96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57</v>
      </c>
      <c r="E20" s="4" t="s">
        <v>58</v>
      </c>
      <c r="F20" s="6">
        <v>44625</v>
      </c>
      <c r="G20" s="6">
        <v>44626</v>
      </c>
      <c r="H20" s="4">
        <v>1</v>
      </c>
      <c r="I20" s="4">
        <v>1</v>
      </c>
      <c r="J20" s="4">
        <v>1</v>
      </c>
      <c r="K20" s="4" t="s">
        <v>30</v>
      </c>
      <c r="L20" s="4">
        <v>609</v>
      </c>
      <c r="M20" s="4">
        <v>609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44625</v>
      </c>
      <c r="S20" s="6">
        <v>44629</v>
      </c>
      <c r="T20" s="4" t="s">
        <v>34</v>
      </c>
      <c r="U20" s="4">
        <v>609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44625</v>
      </c>
      <c r="G21" s="6">
        <v>44626</v>
      </c>
      <c r="H21" s="4">
        <v>1</v>
      </c>
      <c r="I21" s="4">
        <v>1</v>
      </c>
      <c r="J21" s="4">
        <v>1</v>
      </c>
      <c r="K21" s="4" t="s">
        <v>30</v>
      </c>
      <c r="L21" s="4">
        <v>276</v>
      </c>
      <c r="M21" s="4">
        <v>276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44625</v>
      </c>
      <c r="S21" s="6">
        <v>44629</v>
      </c>
      <c r="T21" s="4" t="s">
        <v>34</v>
      </c>
      <c r="U21" s="4">
        <v>276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104</v>
      </c>
      <c r="E22" s="4" t="s">
        <v>105</v>
      </c>
      <c r="F22" s="6">
        <v>44625</v>
      </c>
      <c r="G22" s="6">
        <v>44626</v>
      </c>
      <c r="H22" s="4">
        <v>1</v>
      </c>
      <c r="I22" s="4">
        <v>1</v>
      </c>
      <c r="J22" s="4">
        <v>1</v>
      </c>
      <c r="K22" s="4" t="s">
        <v>30</v>
      </c>
      <c r="L22" s="4">
        <v>698</v>
      </c>
      <c r="M22" s="4">
        <v>698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44625</v>
      </c>
      <c r="S22" s="6">
        <v>44629</v>
      </c>
      <c r="T22" s="4" t="s">
        <v>34</v>
      </c>
      <c r="U22" s="4">
        <v>698</v>
      </c>
      <c r="V22" s="4">
        <v>0</v>
      </c>
      <c r="W22" s="4">
        <v>0</v>
      </c>
      <c r="X22" s="4" t="s">
        <v>107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57</v>
      </c>
      <c r="E23" s="4" t="s">
        <v>58</v>
      </c>
      <c r="F23" s="6">
        <v>44625</v>
      </c>
      <c r="G23" s="6">
        <v>44626</v>
      </c>
      <c r="H23" s="4">
        <v>1</v>
      </c>
      <c r="I23" s="4">
        <v>1</v>
      </c>
      <c r="J23" s="4">
        <v>1</v>
      </c>
      <c r="K23" s="4" t="s">
        <v>30</v>
      </c>
      <c r="L23" s="4">
        <v>609</v>
      </c>
      <c r="M23" s="4">
        <v>609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44625</v>
      </c>
      <c r="S23" s="6">
        <v>44629</v>
      </c>
      <c r="T23" s="4" t="s">
        <v>34</v>
      </c>
      <c r="U23" s="4">
        <v>609</v>
      </c>
      <c r="V23" s="4">
        <v>0</v>
      </c>
      <c r="W23" s="4">
        <v>0</v>
      </c>
      <c r="X23" s="4" t="s">
        <v>35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44625</v>
      </c>
      <c r="G24" s="6">
        <v>44626</v>
      </c>
      <c r="H24" s="4">
        <v>1</v>
      </c>
      <c r="I24" s="4">
        <v>1</v>
      </c>
      <c r="J24" s="4">
        <v>1</v>
      </c>
      <c r="K24" s="4" t="s">
        <v>30</v>
      </c>
      <c r="L24" s="4">
        <v>335</v>
      </c>
      <c r="M24" s="4">
        <v>335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44625</v>
      </c>
      <c r="S24" s="6">
        <v>44629</v>
      </c>
      <c r="T24" s="4" t="s">
        <v>34</v>
      </c>
      <c r="U24" s="4">
        <v>335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44625</v>
      </c>
      <c r="G25" s="6">
        <v>44626</v>
      </c>
      <c r="H25" s="4">
        <v>1</v>
      </c>
      <c r="I25" s="4">
        <v>1</v>
      </c>
      <c r="J25" s="4">
        <v>1</v>
      </c>
      <c r="K25" s="4" t="s">
        <v>30</v>
      </c>
      <c r="L25" s="4">
        <v>1159</v>
      </c>
      <c r="M25" s="4">
        <v>1159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44625</v>
      </c>
      <c r="S25" s="6">
        <v>44629</v>
      </c>
      <c r="T25" s="4" t="s">
        <v>34</v>
      </c>
      <c r="U25" s="4">
        <v>1159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44625</v>
      </c>
      <c r="G26" s="6">
        <v>44626</v>
      </c>
      <c r="H26" s="4">
        <v>1</v>
      </c>
      <c r="I26" s="4">
        <v>1</v>
      </c>
      <c r="J26" s="4">
        <v>1</v>
      </c>
      <c r="K26" s="4" t="s">
        <v>30</v>
      </c>
      <c r="L26" s="4">
        <v>237</v>
      </c>
      <c r="M26" s="4">
        <v>237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44625</v>
      </c>
      <c r="S26" s="6">
        <v>44629</v>
      </c>
      <c r="T26" s="4" t="s">
        <v>34</v>
      </c>
      <c r="U26" s="4">
        <v>237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16613185136</v>
      </c>
      <c r="B2" s="6">
        <v>44623</v>
      </c>
      <c r="C2" s="6">
        <v>44626</v>
      </c>
      <c r="D2" s="4">
        <v>4377</v>
      </c>
      <c r="E2" s="4" t="str">
        <f>VLOOKUP(A2,HOP!A:L,12,0)</f>
        <v>4377.00</v>
      </c>
      <c r="F2" s="4" t="str">
        <f>VLOOKUP(A2,HOP!A:C,3,0)</f>
        <v>2281092</v>
      </c>
      <c r="G2" s="4">
        <f>D2-E2</f>
        <v>0</v>
      </c>
      <c r="H2" s="4" t="str">
        <f>$H$1&amp;F2</f>
        <v>，2281092</v>
      </c>
      <c r="I2" s="4" t="str">
        <f>VLOOKUP(A2,HOP!A:U,21,0)</f>
        <v>直连</v>
      </c>
    </row>
    <row r="3" s="4" customFormat="1" spans="1:9">
      <c r="A3" s="5">
        <v>16750128509</v>
      </c>
      <c r="B3" s="6">
        <v>44621</v>
      </c>
      <c r="C3" s="6">
        <v>44626</v>
      </c>
      <c r="D3" s="4">
        <v>1836.35</v>
      </c>
      <c r="E3" s="4">
        <v>1836.35</v>
      </c>
      <c r="F3" s="4" t="str">
        <f>VLOOKUP(A3,HOP!A:C,3,0)</f>
        <v>2291654</v>
      </c>
      <c r="G3" s="4">
        <f t="shared" ref="G3:G22" si="0">D3-E3</f>
        <v>0</v>
      </c>
      <c r="H3" s="4" t="str">
        <f t="shared" ref="H3:H22" si="1">$H$1&amp;F3</f>
        <v>，2291654</v>
      </c>
      <c r="I3" s="4" t="str">
        <f>VLOOKUP(A3,HOP!A:U,21,0)</f>
        <v>直连</v>
      </c>
    </row>
    <row r="4" s="4" customFormat="1" spans="1:9">
      <c r="A4" s="5">
        <v>17350974422</v>
      </c>
      <c r="B4" s="6">
        <v>44625</v>
      </c>
      <c r="C4" s="6">
        <v>44626</v>
      </c>
      <c r="D4" s="4">
        <v>143</v>
      </c>
      <c r="E4" s="4" t="str">
        <f>VLOOKUP(A4,HOP!A:L,12,0)</f>
        <v>143.00</v>
      </c>
      <c r="F4" s="4" t="str">
        <f>VLOOKUP(A4,HOP!A:C,3,0)</f>
        <v>2418670</v>
      </c>
      <c r="G4" s="4">
        <f t="shared" si="0"/>
        <v>0</v>
      </c>
      <c r="H4" s="4" t="str">
        <f t="shared" si="1"/>
        <v>，2418670</v>
      </c>
      <c r="I4" s="4" t="str">
        <f>VLOOKUP(A4,HOP!A:U,21,0)</f>
        <v>直连</v>
      </c>
    </row>
    <row r="5" s="4" customFormat="1" spans="1:9">
      <c r="A5" s="5">
        <v>17431741900</v>
      </c>
      <c r="B5" s="6">
        <v>44625</v>
      </c>
      <c r="C5" s="6">
        <v>44626</v>
      </c>
      <c r="D5" s="4">
        <v>144</v>
      </c>
      <c r="E5" s="4" t="str">
        <f>VLOOKUP(A5,HOP!A:L,12,0)</f>
        <v>144.00</v>
      </c>
      <c r="F5" s="4" t="str">
        <f>VLOOKUP(A5,HOP!A:C,3,0)</f>
        <v>2427214</v>
      </c>
      <c r="G5" s="4">
        <f t="shared" si="0"/>
        <v>0</v>
      </c>
      <c r="H5" s="4" t="str">
        <f t="shared" si="1"/>
        <v>，2427214</v>
      </c>
      <c r="I5" s="4" t="str">
        <f>VLOOKUP(A5,HOP!A:U,21,0)</f>
        <v>直连</v>
      </c>
    </row>
    <row r="6" s="4" customFormat="1" spans="1:9">
      <c r="A6" s="5">
        <v>17445484186</v>
      </c>
      <c r="B6" s="6">
        <v>44625</v>
      </c>
      <c r="C6" s="6">
        <v>44626</v>
      </c>
      <c r="D6" s="4">
        <v>678</v>
      </c>
      <c r="E6" s="4" t="str">
        <f>VLOOKUP(A6,HOP!A:L,12,0)</f>
        <v>678.00</v>
      </c>
      <c r="F6" s="4" t="str">
        <f>VLOOKUP(A6,HOP!A:C,3,0)</f>
        <v>2429833</v>
      </c>
      <c r="G6" s="4">
        <f t="shared" si="0"/>
        <v>0</v>
      </c>
      <c r="H6" s="4" t="str">
        <f t="shared" si="1"/>
        <v>，2429833</v>
      </c>
      <c r="I6" s="4" t="str">
        <f>VLOOKUP(A6,HOP!A:U,21,0)</f>
        <v>直连</v>
      </c>
    </row>
    <row r="7" s="4" customFormat="1" spans="1:9">
      <c r="A7" s="5">
        <v>16758671704</v>
      </c>
      <c r="B7" s="6">
        <v>44622</v>
      </c>
      <c r="C7" s="6">
        <v>44626</v>
      </c>
      <c r="D7" s="4">
        <v>2796</v>
      </c>
      <c r="E7" s="4" t="str">
        <f>VLOOKUP(A7,HOP!A:L,12,0)</f>
        <v>2796.00</v>
      </c>
      <c r="F7" s="4" t="str">
        <f>VLOOKUP(A7,HOP!A:C,3,0)</f>
        <v>2293561</v>
      </c>
      <c r="G7" s="4">
        <f t="shared" si="0"/>
        <v>0</v>
      </c>
      <c r="H7" s="4" t="str">
        <f t="shared" si="1"/>
        <v>，2293561</v>
      </c>
      <c r="I7" s="4" t="str">
        <f>VLOOKUP(A7,HOP!A:U,21,0)</f>
        <v>直连</v>
      </c>
    </row>
    <row r="8" s="4" customFormat="1" spans="1:9">
      <c r="A8" s="5">
        <v>17473494570</v>
      </c>
      <c r="B8" s="6">
        <v>44625</v>
      </c>
      <c r="C8" s="6">
        <v>44626</v>
      </c>
      <c r="D8" s="4">
        <v>727</v>
      </c>
      <c r="E8" s="4" t="str">
        <f>VLOOKUP(A8,HOP!A:L,12,0)</f>
        <v>727.00</v>
      </c>
      <c r="F8" s="4" t="str">
        <f>VLOOKUP(A8,HOP!A:C,3,0)</f>
        <v>2434081</v>
      </c>
      <c r="G8" s="4">
        <f t="shared" si="0"/>
        <v>0</v>
      </c>
      <c r="H8" s="4" t="str">
        <f t="shared" si="1"/>
        <v>，2434081</v>
      </c>
      <c r="I8" s="4" t="str">
        <f>VLOOKUP(A8,HOP!A:U,21,0)</f>
        <v>直连</v>
      </c>
    </row>
    <row r="9" s="4" customFormat="1" spans="1:9">
      <c r="A9" s="5">
        <v>17509854735</v>
      </c>
      <c r="B9" s="6">
        <v>44625</v>
      </c>
      <c r="C9" s="6">
        <v>44626</v>
      </c>
      <c r="D9" s="4">
        <v>1926</v>
      </c>
      <c r="E9" s="4" t="str">
        <f>VLOOKUP(A9,HOP!A:L,12,0)</f>
        <v>1926.00</v>
      </c>
      <c r="F9" s="4" t="str">
        <f>VLOOKUP(A9,HOP!A:C,3,0)</f>
        <v>2439458</v>
      </c>
      <c r="G9" s="4">
        <f t="shared" si="0"/>
        <v>0</v>
      </c>
      <c r="H9" s="4" t="str">
        <f t="shared" si="1"/>
        <v>，2439458</v>
      </c>
      <c r="I9" s="4" t="str">
        <f>VLOOKUP(A9,HOP!A:U,21,0)</f>
        <v>直连</v>
      </c>
    </row>
    <row r="10" s="4" customFormat="1" spans="1:9">
      <c r="A10" s="5">
        <v>17518498320</v>
      </c>
      <c r="B10" s="6">
        <v>44625</v>
      </c>
      <c r="C10" s="6">
        <v>44626</v>
      </c>
      <c r="D10" s="4">
        <v>750</v>
      </c>
      <c r="E10" s="4" t="str">
        <f>VLOOKUP(A10,HOP!A:L,12,0)</f>
        <v>750.00</v>
      </c>
      <c r="F10" s="4" t="str">
        <f>VLOOKUP(A10,HOP!A:C,3,0)</f>
        <v>2441615</v>
      </c>
      <c r="G10" s="4">
        <f t="shared" si="0"/>
        <v>0</v>
      </c>
      <c r="H10" s="4" t="str">
        <f t="shared" si="1"/>
        <v>，2441615</v>
      </c>
      <c r="I10" s="4" t="str">
        <f>VLOOKUP(A10,HOP!A:U,21,0)</f>
        <v>直连</v>
      </c>
    </row>
    <row r="11" s="4" customFormat="1" spans="1:9">
      <c r="A11" s="5">
        <v>17523040422</v>
      </c>
      <c r="B11" s="6">
        <v>44623</v>
      </c>
      <c r="C11" s="6">
        <v>44626</v>
      </c>
      <c r="D11" s="4">
        <v>1908</v>
      </c>
      <c r="E11" s="4" t="str">
        <f>VLOOKUP(A11,HOP!A:L,12,0)</f>
        <v>1908.00</v>
      </c>
      <c r="F11" s="4" t="str">
        <f>VLOOKUP(A11,HOP!A:C,3,0)</f>
        <v>2441652</v>
      </c>
      <c r="G11" s="4">
        <f t="shared" si="0"/>
        <v>0</v>
      </c>
      <c r="H11" s="4" t="str">
        <f t="shared" si="1"/>
        <v>，2441652</v>
      </c>
      <c r="I11" s="4" t="str">
        <f>VLOOKUP(A11,HOP!A:U,21,0)</f>
        <v>直连</v>
      </c>
    </row>
    <row r="12" s="4" customFormat="1" spans="1:9">
      <c r="A12" s="5">
        <v>17525294695</v>
      </c>
      <c r="B12" s="6">
        <v>44623</v>
      </c>
      <c r="C12" s="6">
        <v>44626</v>
      </c>
      <c r="D12" s="4">
        <v>477</v>
      </c>
      <c r="E12" s="4" t="str">
        <f>VLOOKUP(A12,HOP!A:L,12,0)</f>
        <v>477.00</v>
      </c>
      <c r="F12" s="4" t="str">
        <f>VLOOKUP(A12,HOP!A:C,3,0)</f>
        <v>2442621</v>
      </c>
      <c r="G12" s="4">
        <f t="shared" si="0"/>
        <v>0</v>
      </c>
      <c r="H12" s="4" t="str">
        <f t="shared" si="1"/>
        <v>，2442621</v>
      </c>
      <c r="I12" s="4" t="str">
        <f>VLOOKUP(A12,HOP!A:U,21,0)</f>
        <v>直连</v>
      </c>
    </row>
    <row r="13" s="4" customFormat="1" spans="1:9">
      <c r="A13" s="5">
        <v>17531752368</v>
      </c>
      <c r="B13" s="6">
        <v>44624</v>
      </c>
      <c r="C13" s="6">
        <v>44626</v>
      </c>
      <c r="D13" s="4">
        <v>2314</v>
      </c>
      <c r="E13" s="4" t="str">
        <f>VLOOKUP(A13,HOP!A:L,12,0)</f>
        <v>2314.00</v>
      </c>
      <c r="F13" s="4" t="str">
        <f>VLOOKUP(A13,HOP!A:C,3,0)</f>
        <v>2443893</v>
      </c>
      <c r="G13" s="4">
        <f t="shared" si="0"/>
        <v>0</v>
      </c>
      <c r="H13" s="4" t="str">
        <f t="shared" si="1"/>
        <v>，2443893</v>
      </c>
      <c r="I13" s="4" t="str">
        <f>VLOOKUP(A13,HOP!A:U,21,0)</f>
        <v>直连</v>
      </c>
    </row>
    <row r="14" s="4" customFormat="1" spans="1:9">
      <c r="A14" s="5">
        <v>17532225636</v>
      </c>
      <c r="B14" s="6">
        <v>44625</v>
      </c>
      <c r="C14" s="6">
        <v>44626</v>
      </c>
      <c r="D14" s="4">
        <v>683</v>
      </c>
      <c r="E14" s="4" t="str">
        <f>VLOOKUP(A14,HOP!A:L,12,0)</f>
        <v>683.00</v>
      </c>
      <c r="F14" s="4" t="str">
        <f>VLOOKUP(A14,HOP!A:C,3,0)</f>
        <v>2444035</v>
      </c>
      <c r="G14" s="4">
        <f t="shared" si="0"/>
        <v>0</v>
      </c>
      <c r="H14" s="4" t="str">
        <f t="shared" si="1"/>
        <v>，2444035</v>
      </c>
      <c r="I14" s="4" t="str">
        <f>VLOOKUP(A14,HOP!A:U,21,0)</f>
        <v>直连</v>
      </c>
    </row>
    <row r="15" s="4" customFormat="1" spans="1:9">
      <c r="A15" s="5">
        <v>17555810352</v>
      </c>
      <c r="B15" s="6">
        <v>44625</v>
      </c>
      <c r="C15" s="6">
        <v>44626</v>
      </c>
      <c r="D15" s="4">
        <v>1488</v>
      </c>
      <c r="E15" s="4" t="str">
        <f>VLOOKUP(A15,HOP!A:L,12,0)</f>
        <v>1488.00</v>
      </c>
      <c r="F15" s="4" t="str">
        <f>VLOOKUP(A15,HOP!A:C,3,0)</f>
        <v>2448195</v>
      </c>
      <c r="G15" s="4">
        <f t="shared" si="0"/>
        <v>0</v>
      </c>
      <c r="H15" s="4" t="str">
        <f t="shared" si="1"/>
        <v>，2448195</v>
      </c>
      <c r="I15" s="4" t="str">
        <f>VLOOKUP(A15,HOP!A:U,21,0)</f>
        <v>直连</v>
      </c>
    </row>
    <row r="16" s="4" customFormat="1" spans="1:9">
      <c r="A16" s="5">
        <v>17563737285</v>
      </c>
      <c r="B16" s="6">
        <v>44625</v>
      </c>
      <c r="C16" s="6">
        <v>44626</v>
      </c>
      <c r="D16" s="4">
        <v>609</v>
      </c>
      <c r="E16" s="4" t="str">
        <f>VLOOKUP(A16,HOP!A:L,12,0)</f>
        <v>609.00</v>
      </c>
      <c r="F16" s="4" t="str">
        <f>VLOOKUP(A16,HOP!A:C,3,0)</f>
        <v>2449808</v>
      </c>
      <c r="G16" s="4">
        <f t="shared" si="0"/>
        <v>0</v>
      </c>
      <c r="H16" s="4" t="str">
        <f t="shared" si="1"/>
        <v>，2449808</v>
      </c>
      <c r="I16" s="4" t="str">
        <f>VLOOKUP(A16,HOP!A:U,21,0)</f>
        <v>直连</v>
      </c>
    </row>
    <row r="17" s="4" customFormat="1" spans="1:9">
      <c r="A17" s="5">
        <v>17564896439</v>
      </c>
      <c r="B17" s="6">
        <v>44625</v>
      </c>
      <c r="C17" s="6">
        <v>44626</v>
      </c>
      <c r="D17" s="4">
        <v>276</v>
      </c>
      <c r="E17" s="4" t="str">
        <f>VLOOKUP(A17,HOP!A:L,12,0)</f>
        <v>276.00</v>
      </c>
      <c r="F17" s="4" t="str">
        <f>VLOOKUP(A17,HOP!A:C,3,0)</f>
        <v>2450282</v>
      </c>
      <c r="G17" s="4">
        <f t="shared" si="0"/>
        <v>0</v>
      </c>
      <c r="H17" s="4" t="str">
        <f t="shared" si="1"/>
        <v>，2450282</v>
      </c>
      <c r="I17" s="4" t="str">
        <f>VLOOKUP(A17,HOP!A:U,21,0)</f>
        <v>直连</v>
      </c>
    </row>
    <row r="18" s="4" customFormat="1" spans="1:9">
      <c r="A18" s="5">
        <v>17565142403</v>
      </c>
      <c r="B18" s="6">
        <v>44625</v>
      </c>
      <c r="C18" s="6">
        <v>44626</v>
      </c>
      <c r="D18" s="4">
        <v>698</v>
      </c>
      <c r="E18" s="4" t="str">
        <f>VLOOKUP(A18,HOP!A:L,12,0)</f>
        <v>698.00</v>
      </c>
      <c r="F18" s="4" t="str">
        <f>VLOOKUP(A18,HOP!A:C,3,0)</f>
        <v>2450411</v>
      </c>
      <c r="G18" s="4">
        <f t="shared" si="0"/>
        <v>0</v>
      </c>
      <c r="H18" s="4" t="str">
        <f t="shared" si="1"/>
        <v>，2450411</v>
      </c>
      <c r="I18" s="4" t="str">
        <f>VLOOKUP(A18,HOP!A:U,21,0)</f>
        <v>直连</v>
      </c>
    </row>
    <row r="19" s="4" customFormat="1" spans="1:9">
      <c r="A19" s="5">
        <v>17565557689</v>
      </c>
      <c r="B19" s="6">
        <v>44625</v>
      </c>
      <c r="C19" s="6">
        <v>44626</v>
      </c>
      <c r="D19" s="4">
        <v>609</v>
      </c>
      <c r="E19" s="4" t="str">
        <f>VLOOKUP(A19,HOP!A:L,12,0)</f>
        <v>609.00</v>
      </c>
      <c r="F19" s="4" t="str">
        <f>VLOOKUP(A19,HOP!A:C,3,0)</f>
        <v>2450665</v>
      </c>
      <c r="G19" s="4">
        <f t="shared" si="0"/>
        <v>0</v>
      </c>
      <c r="H19" s="4" t="str">
        <f t="shared" si="1"/>
        <v>，2450665</v>
      </c>
      <c r="I19" s="4" t="str">
        <f>VLOOKUP(A19,HOP!A:U,21,0)</f>
        <v>直连</v>
      </c>
    </row>
    <row r="20" s="4" customFormat="1" spans="1:9">
      <c r="A20" s="5">
        <v>17566239055</v>
      </c>
      <c r="B20" s="6">
        <v>44625</v>
      </c>
      <c r="C20" s="6">
        <v>44626</v>
      </c>
      <c r="D20" s="4">
        <v>335</v>
      </c>
      <c r="E20" s="4" t="str">
        <f>VLOOKUP(A20,HOP!A:L,12,0)</f>
        <v>335.00</v>
      </c>
      <c r="F20" s="4" t="str">
        <f>VLOOKUP(A20,HOP!A:C,3,0)</f>
        <v>2451053</v>
      </c>
      <c r="G20" s="4">
        <f t="shared" si="0"/>
        <v>0</v>
      </c>
      <c r="H20" s="4" t="str">
        <f t="shared" si="1"/>
        <v>，2451053</v>
      </c>
      <c r="I20" s="4" t="str">
        <f>VLOOKUP(A20,HOP!A:U,21,0)</f>
        <v>直连</v>
      </c>
    </row>
    <row r="21" s="4" customFormat="1" spans="1:9">
      <c r="A21" s="5">
        <v>17571195159</v>
      </c>
      <c r="B21" s="6">
        <v>44625</v>
      </c>
      <c r="C21" s="6">
        <v>44626</v>
      </c>
      <c r="D21" s="4">
        <v>1159</v>
      </c>
      <c r="E21" s="4" t="str">
        <f>VLOOKUP(A21,HOP!A:L,12,0)</f>
        <v>1159.00</v>
      </c>
      <c r="F21" s="4" t="str">
        <f>VLOOKUP(A21,HOP!A:C,3,0)</f>
        <v>2451163</v>
      </c>
      <c r="G21" s="4">
        <f t="shared" si="0"/>
        <v>0</v>
      </c>
      <c r="H21" s="4" t="str">
        <f t="shared" si="1"/>
        <v>，2451163</v>
      </c>
      <c r="I21" s="4" t="str">
        <f>VLOOKUP(A21,HOP!A:U,21,0)</f>
        <v>直连</v>
      </c>
    </row>
    <row r="22" s="4" customFormat="1" spans="1:9">
      <c r="A22" s="5">
        <v>17571455595</v>
      </c>
      <c r="B22" s="6">
        <v>44625</v>
      </c>
      <c r="C22" s="6">
        <v>44626</v>
      </c>
      <c r="D22" s="4">
        <v>237</v>
      </c>
      <c r="E22" s="4" t="str">
        <f>VLOOKUP(A22,HOP!A:L,12,0)</f>
        <v>237.00</v>
      </c>
      <c r="F22" s="4" t="str">
        <f>VLOOKUP(A22,HOP!A:C,3,0)</f>
        <v>2451232</v>
      </c>
      <c r="G22" s="4">
        <f t="shared" si="0"/>
        <v>0</v>
      </c>
      <c r="H22" s="4" t="str">
        <f t="shared" si="1"/>
        <v>，2451232</v>
      </c>
      <c r="I22" s="4" t="str">
        <f>VLOOKUP(A22,HOP!A:U,21,0)</f>
        <v>直连</v>
      </c>
    </row>
    <row r="24" spans="4:4">
      <c r="D24" s="4">
        <f>SUM(D2:D23)</f>
        <v>24170.35</v>
      </c>
    </row>
    <row r="25" spans="4:4">
      <c r="D25" s="4" t="s">
        <v>124</v>
      </c>
    </row>
    <row r="29" spans="1:1">
      <c r="A29" s="4" t="s">
        <v>125</v>
      </c>
    </row>
    <row r="30" spans="1:1">
      <c r="A30" s="4" t="s">
        <v>126</v>
      </c>
    </row>
  </sheetData>
  <autoFilter ref="A1:XFD2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</row>
    <row r="2" s="1" customFormat="1" spans="1:21">
      <c r="A2" s="3">
        <v>17571455595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145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</row>
    <row r="3" s="1" customFormat="1" spans="1:21">
      <c r="A3" s="3">
        <v>17571195159</v>
      </c>
      <c r="B3" s="1" t="s">
        <v>145</v>
      </c>
      <c r="C3" s="1" t="s">
        <v>161</v>
      </c>
      <c r="D3" s="1" t="s">
        <v>162</v>
      </c>
      <c r="E3" s="1" t="s">
        <v>163</v>
      </c>
      <c r="F3" s="1" t="s">
        <v>145</v>
      </c>
      <c r="G3" s="1" t="s">
        <v>149</v>
      </c>
      <c r="H3" s="1" t="s">
        <v>150</v>
      </c>
      <c r="I3" s="1" t="s">
        <v>164</v>
      </c>
      <c r="J3" s="1" t="s">
        <v>30</v>
      </c>
      <c r="K3" s="1" t="s">
        <v>165</v>
      </c>
      <c r="L3" s="1" t="s">
        <v>165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166</v>
      </c>
      <c r="S3" s="1" t="s">
        <v>158</v>
      </c>
      <c r="T3" s="1" t="s">
        <v>159</v>
      </c>
      <c r="U3" s="1" t="s">
        <v>160</v>
      </c>
    </row>
    <row r="4" s="1" customFormat="1" spans="1:21">
      <c r="A4" s="3">
        <v>17566239055</v>
      </c>
      <c r="B4" s="1" t="s">
        <v>145</v>
      </c>
      <c r="C4" s="1" t="s">
        <v>167</v>
      </c>
      <c r="D4" s="1" t="s">
        <v>168</v>
      </c>
      <c r="E4" s="1" t="s">
        <v>169</v>
      </c>
      <c r="F4" s="1" t="s">
        <v>145</v>
      </c>
      <c r="G4" s="1" t="s">
        <v>149</v>
      </c>
      <c r="H4" s="1" t="s">
        <v>150</v>
      </c>
      <c r="I4" s="1" t="s">
        <v>170</v>
      </c>
      <c r="J4" s="1" t="s">
        <v>30</v>
      </c>
      <c r="K4" s="1" t="s">
        <v>171</v>
      </c>
      <c r="L4" s="1" t="s">
        <v>171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172</v>
      </c>
      <c r="S4" s="1" t="s">
        <v>158</v>
      </c>
      <c r="T4" s="1" t="s">
        <v>159</v>
      </c>
      <c r="U4" s="1" t="s">
        <v>160</v>
      </c>
    </row>
    <row r="5" s="1" customFormat="1" spans="1:21">
      <c r="A5" s="3">
        <v>17565557689</v>
      </c>
      <c r="B5" s="1" t="s">
        <v>145</v>
      </c>
      <c r="C5" s="1" t="s">
        <v>173</v>
      </c>
      <c r="D5" s="1" t="s">
        <v>174</v>
      </c>
      <c r="E5" s="1" t="s">
        <v>175</v>
      </c>
      <c r="F5" s="1" t="s">
        <v>145</v>
      </c>
      <c r="G5" s="1" t="s">
        <v>149</v>
      </c>
      <c r="H5" s="1" t="s">
        <v>150</v>
      </c>
      <c r="I5" s="1" t="s">
        <v>176</v>
      </c>
      <c r="J5" s="1" t="s">
        <v>30</v>
      </c>
      <c r="K5" s="1" t="s">
        <v>177</v>
      </c>
      <c r="L5" s="1" t="s">
        <v>177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178</v>
      </c>
      <c r="S5" s="1" t="s">
        <v>158</v>
      </c>
      <c r="T5" s="1" t="s">
        <v>159</v>
      </c>
      <c r="U5" s="1" t="s">
        <v>160</v>
      </c>
    </row>
    <row r="6" s="1" customFormat="1" spans="1:21">
      <c r="A6" s="3">
        <v>17565142403</v>
      </c>
      <c r="B6" s="1" t="s">
        <v>145</v>
      </c>
      <c r="C6" s="1" t="s">
        <v>179</v>
      </c>
      <c r="D6" s="1" t="s">
        <v>180</v>
      </c>
      <c r="E6" s="1" t="s">
        <v>181</v>
      </c>
      <c r="F6" s="1" t="s">
        <v>145</v>
      </c>
      <c r="G6" s="1" t="s">
        <v>149</v>
      </c>
      <c r="H6" s="1" t="s">
        <v>150</v>
      </c>
      <c r="I6" s="1" t="s">
        <v>182</v>
      </c>
      <c r="J6" s="1" t="s">
        <v>30</v>
      </c>
      <c r="K6" s="1" t="s">
        <v>183</v>
      </c>
      <c r="L6" s="1" t="s">
        <v>183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184</v>
      </c>
      <c r="S6" s="1" t="s">
        <v>158</v>
      </c>
      <c r="T6" s="1" t="s">
        <v>159</v>
      </c>
      <c r="U6" s="1" t="s">
        <v>160</v>
      </c>
    </row>
    <row r="7" s="1" customFormat="1" spans="1:21">
      <c r="A7" s="3">
        <v>17564896439</v>
      </c>
      <c r="B7" s="1" t="s">
        <v>145</v>
      </c>
      <c r="C7" s="1" t="s">
        <v>185</v>
      </c>
      <c r="D7" s="1" t="s">
        <v>186</v>
      </c>
      <c r="E7" s="1" t="s">
        <v>187</v>
      </c>
      <c r="F7" s="1" t="s">
        <v>145</v>
      </c>
      <c r="G7" s="1" t="s">
        <v>149</v>
      </c>
      <c r="H7" s="1" t="s">
        <v>150</v>
      </c>
      <c r="I7" s="1" t="s">
        <v>188</v>
      </c>
      <c r="J7" s="1" t="s">
        <v>30</v>
      </c>
      <c r="K7" s="1" t="s">
        <v>189</v>
      </c>
      <c r="L7" s="1" t="s">
        <v>189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190</v>
      </c>
      <c r="S7" s="1" t="s">
        <v>158</v>
      </c>
      <c r="T7" s="1" t="s">
        <v>159</v>
      </c>
      <c r="U7" s="1" t="s">
        <v>160</v>
      </c>
    </row>
    <row r="8" s="1" customFormat="1" spans="1:21">
      <c r="A8" s="3">
        <v>17563737285</v>
      </c>
      <c r="B8" s="1" t="s">
        <v>145</v>
      </c>
      <c r="C8" s="1" t="s">
        <v>191</v>
      </c>
      <c r="D8" s="1" t="s">
        <v>174</v>
      </c>
      <c r="E8" s="1" t="s">
        <v>192</v>
      </c>
      <c r="F8" s="1" t="s">
        <v>145</v>
      </c>
      <c r="G8" s="1" t="s">
        <v>149</v>
      </c>
      <c r="H8" s="1" t="s">
        <v>150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193</v>
      </c>
      <c r="S8" s="1" t="s">
        <v>158</v>
      </c>
      <c r="T8" s="1" t="s">
        <v>159</v>
      </c>
      <c r="U8" s="1" t="s">
        <v>160</v>
      </c>
    </row>
    <row r="9" s="1" customFormat="1" spans="1:21">
      <c r="A9" s="3">
        <v>17555810352</v>
      </c>
      <c r="B9" s="1" t="s">
        <v>194</v>
      </c>
      <c r="C9" s="1" t="s">
        <v>195</v>
      </c>
      <c r="D9" s="1" t="s">
        <v>196</v>
      </c>
      <c r="E9" s="1" t="s">
        <v>197</v>
      </c>
      <c r="F9" s="1" t="s">
        <v>145</v>
      </c>
      <c r="G9" s="1" t="s">
        <v>149</v>
      </c>
      <c r="H9" s="1" t="s">
        <v>150</v>
      </c>
      <c r="I9" s="1" t="s">
        <v>198</v>
      </c>
      <c r="J9" s="1" t="s">
        <v>30</v>
      </c>
      <c r="K9" s="1" t="s">
        <v>199</v>
      </c>
      <c r="L9" s="1" t="s">
        <v>199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200</v>
      </c>
      <c r="S9" s="1" t="s">
        <v>158</v>
      </c>
      <c r="T9" s="1" t="s">
        <v>159</v>
      </c>
      <c r="U9" s="1" t="s">
        <v>160</v>
      </c>
    </row>
    <row r="10" s="1" customFormat="1" spans="1:21">
      <c r="A10" s="3">
        <v>17532225636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145</v>
      </c>
      <c r="G10" s="1" t="s">
        <v>149</v>
      </c>
      <c r="H10" s="1" t="s">
        <v>150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207</v>
      </c>
      <c r="S10" s="1" t="s">
        <v>158</v>
      </c>
      <c r="T10" s="1" t="s">
        <v>159</v>
      </c>
      <c r="U10" s="1" t="s">
        <v>160</v>
      </c>
    </row>
    <row r="11" s="1" customFormat="1" spans="1:21">
      <c r="A11" s="3">
        <v>17531752368</v>
      </c>
      <c r="B11" s="1" t="s">
        <v>208</v>
      </c>
      <c r="C11" s="1" t="s">
        <v>209</v>
      </c>
      <c r="D11" s="1" t="s">
        <v>210</v>
      </c>
      <c r="E11" s="1" t="s">
        <v>211</v>
      </c>
      <c r="F11" s="1" t="s">
        <v>194</v>
      </c>
      <c r="G11" s="1" t="s">
        <v>149</v>
      </c>
      <c r="H11" s="1" t="s">
        <v>150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214</v>
      </c>
      <c r="S11" s="1" t="s">
        <v>158</v>
      </c>
      <c r="T11" s="1" t="s">
        <v>159</v>
      </c>
      <c r="U11" s="1" t="s">
        <v>160</v>
      </c>
    </row>
    <row r="12" s="1" customFormat="1" spans="1:21">
      <c r="A12" s="3">
        <v>17525294695</v>
      </c>
      <c r="B12" s="1" t="s">
        <v>208</v>
      </c>
      <c r="C12" s="1" t="s">
        <v>215</v>
      </c>
      <c r="D12" s="1" t="s">
        <v>216</v>
      </c>
      <c r="E12" s="1" t="s">
        <v>217</v>
      </c>
      <c r="F12" s="1" t="s">
        <v>218</v>
      </c>
      <c r="G12" s="1" t="s">
        <v>149</v>
      </c>
      <c r="H12" s="1" t="s">
        <v>150</v>
      </c>
      <c r="I12" s="1" t="s">
        <v>219</v>
      </c>
      <c r="J12" s="1" t="s">
        <v>30</v>
      </c>
      <c r="K12" s="1" t="s">
        <v>220</v>
      </c>
      <c r="L12" s="1" t="s">
        <v>220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221</v>
      </c>
      <c r="S12" s="1" t="s">
        <v>158</v>
      </c>
      <c r="T12" s="1" t="s">
        <v>159</v>
      </c>
      <c r="U12" s="1" t="s">
        <v>160</v>
      </c>
    </row>
    <row r="13" s="1" customFormat="1" spans="1:21">
      <c r="A13" s="3">
        <v>17523040422</v>
      </c>
      <c r="B13" s="1" t="s">
        <v>208</v>
      </c>
      <c r="C13" s="1" t="s">
        <v>222</v>
      </c>
      <c r="D13" s="1" t="s">
        <v>216</v>
      </c>
      <c r="E13" s="1" t="s">
        <v>223</v>
      </c>
      <c r="F13" s="1" t="s">
        <v>218</v>
      </c>
      <c r="G13" s="1" t="s">
        <v>149</v>
      </c>
      <c r="H13" s="1" t="s">
        <v>150</v>
      </c>
      <c r="I13" s="1" t="s">
        <v>224</v>
      </c>
      <c r="J13" s="1" t="s">
        <v>30</v>
      </c>
      <c r="K13" s="1" t="s">
        <v>225</v>
      </c>
      <c r="L13" s="1" t="s">
        <v>225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226</v>
      </c>
      <c r="S13" s="1" t="s">
        <v>158</v>
      </c>
      <c r="T13" s="1" t="s">
        <v>159</v>
      </c>
      <c r="U13" s="1" t="s">
        <v>160</v>
      </c>
    </row>
    <row r="14" s="1" customFormat="1" spans="1:21">
      <c r="A14" s="3">
        <v>17518498320</v>
      </c>
      <c r="B14" s="1" t="s">
        <v>227</v>
      </c>
      <c r="C14" s="1" t="s">
        <v>228</v>
      </c>
      <c r="D14" s="1" t="s">
        <v>229</v>
      </c>
      <c r="E14" s="1" t="s">
        <v>230</v>
      </c>
      <c r="F14" s="1" t="s">
        <v>145</v>
      </c>
      <c r="G14" s="1" t="s">
        <v>149</v>
      </c>
      <c r="H14" s="1" t="s">
        <v>150</v>
      </c>
      <c r="I14" s="1" t="s">
        <v>231</v>
      </c>
      <c r="J14" s="1" t="s">
        <v>30</v>
      </c>
      <c r="K14" s="1" t="s">
        <v>232</v>
      </c>
      <c r="L14" s="1" t="s">
        <v>232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233</v>
      </c>
      <c r="S14" s="1" t="s">
        <v>158</v>
      </c>
      <c r="T14" s="1" t="s">
        <v>159</v>
      </c>
      <c r="U14" s="1" t="s">
        <v>160</v>
      </c>
    </row>
    <row r="15" s="1" customFormat="1" spans="1:21">
      <c r="A15" s="3">
        <v>17509854735</v>
      </c>
      <c r="B15" s="1" t="s">
        <v>227</v>
      </c>
      <c r="C15" s="1" t="s">
        <v>234</v>
      </c>
      <c r="D15" s="1" t="s">
        <v>235</v>
      </c>
      <c r="E15" s="1" t="s">
        <v>236</v>
      </c>
      <c r="F15" s="1" t="s">
        <v>145</v>
      </c>
      <c r="G15" s="1" t="s">
        <v>149</v>
      </c>
      <c r="H15" s="1" t="s">
        <v>150</v>
      </c>
      <c r="I15" s="1" t="s">
        <v>237</v>
      </c>
      <c r="J15" s="1" t="s">
        <v>30</v>
      </c>
      <c r="K15" s="1" t="s">
        <v>238</v>
      </c>
      <c r="L15" s="1" t="s">
        <v>238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239</v>
      </c>
      <c r="S15" s="1" t="s">
        <v>158</v>
      </c>
      <c r="T15" s="1" t="s">
        <v>159</v>
      </c>
      <c r="U15" s="1" t="s">
        <v>160</v>
      </c>
    </row>
    <row r="16" s="1" customFormat="1" spans="1:21">
      <c r="A16" s="3">
        <v>17473494570</v>
      </c>
      <c r="B16" s="1" t="s">
        <v>240</v>
      </c>
      <c r="C16" s="1" t="s">
        <v>241</v>
      </c>
      <c r="D16" s="1" t="s">
        <v>242</v>
      </c>
      <c r="E16" s="1" t="s">
        <v>243</v>
      </c>
      <c r="F16" s="1" t="s">
        <v>145</v>
      </c>
      <c r="G16" s="1" t="s">
        <v>149</v>
      </c>
      <c r="H16" s="1" t="s">
        <v>150</v>
      </c>
      <c r="I16" s="1" t="s">
        <v>244</v>
      </c>
      <c r="J16" s="1" t="s">
        <v>30</v>
      </c>
      <c r="K16" s="1" t="s">
        <v>245</v>
      </c>
      <c r="L16" s="1" t="s">
        <v>245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246</v>
      </c>
      <c r="S16" s="1" t="s">
        <v>158</v>
      </c>
      <c r="T16" s="1" t="s">
        <v>159</v>
      </c>
      <c r="U16" s="1" t="s">
        <v>160</v>
      </c>
    </row>
    <row r="17" s="1" customFormat="1" spans="1:21">
      <c r="A17" s="3">
        <v>17445484186</v>
      </c>
      <c r="B17" s="1" t="s">
        <v>247</v>
      </c>
      <c r="C17" s="1" t="s">
        <v>248</v>
      </c>
      <c r="D17" s="1" t="s">
        <v>174</v>
      </c>
      <c r="E17" s="1" t="s">
        <v>249</v>
      </c>
      <c r="F17" s="1" t="s">
        <v>145</v>
      </c>
      <c r="G17" s="1" t="s">
        <v>149</v>
      </c>
      <c r="H17" s="1" t="s">
        <v>150</v>
      </c>
      <c r="I17" s="1" t="s">
        <v>250</v>
      </c>
      <c r="J17" s="1" t="s">
        <v>30</v>
      </c>
      <c r="K17" s="1" t="s">
        <v>251</v>
      </c>
      <c r="L17" s="1" t="s">
        <v>251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252</v>
      </c>
      <c r="S17" s="1" t="s">
        <v>158</v>
      </c>
      <c r="T17" s="1" t="s">
        <v>159</v>
      </c>
      <c r="U17" s="1" t="s">
        <v>160</v>
      </c>
    </row>
    <row r="18" s="1" customFormat="1" spans="1:21">
      <c r="A18" s="3">
        <v>17431741900</v>
      </c>
      <c r="B18" s="1" t="s">
        <v>253</v>
      </c>
      <c r="C18" s="1" t="s">
        <v>254</v>
      </c>
      <c r="D18" s="1" t="s">
        <v>255</v>
      </c>
      <c r="E18" s="1" t="s">
        <v>256</v>
      </c>
      <c r="F18" s="1" t="s">
        <v>145</v>
      </c>
      <c r="G18" s="1" t="s">
        <v>149</v>
      </c>
      <c r="H18" s="1" t="s">
        <v>150</v>
      </c>
      <c r="I18" s="1" t="s">
        <v>257</v>
      </c>
      <c r="J18" s="1" t="s">
        <v>30</v>
      </c>
      <c r="K18" s="1" t="s">
        <v>258</v>
      </c>
      <c r="L18" s="1" t="s">
        <v>258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156</v>
      </c>
      <c r="R18" s="1" t="s">
        <v>259</v>
      </c>
      <c r="S18" s="1" t="s">
        <v>158</v>
      </c>
      <c r="T18" s="1" t="s">
        <v>159</v>
      </c>
      <c r="U18" s="1" t="s">
        <v>160</v>
      </c>
    </row>
    <row r="19" s="1" customFormat="1" spans="1:21">
      <c r="A19" s="3">
        <v>17350974422</v>
      </c>
      <c r="B19" s="1" t="s">
        <v>260</v>
      </c>
      <c r="C19" s="1" t="s">
        <v>261</v>
      </c>
      <c r="D19" s="1" t="s">
        <v>255</v>
      </c>
      <c r="E19" s="1" t="s">
        <v>262</v>
      </c>
      <c r="F19" s="1" t="s">
        <v>145</v>
      </c>
      <c r="G19" s="1" t="s">
        <v>149</v>
      </c>
      <c r="H19" s="1" t="s">
        <v>150</v>
      </c>
      <c r="I19" s="1" t="s">
        <v>263</v>
      </c>
      <c r="J19" s="1" t="s">
        <v>30</v>
      </c>
      <c r="K19" s="1" t="s">
        <v>264</v>
      </c>
      <c r="L19" s="1" t="s">
        <v>264</v>
      </c>
      <c r="M19" s="1" t="s">
        <v>153</v>
      </c>
      <c r="N19" s="1" t="s">
        <v>153</v>
      </c>
      <c r="O19" s="1" t="s">
        <v>154</v>
      </c>
      <c r="P19" s="1" t="s">
        <v>155</v>
      </c>
      <c r="Q19" s="1" t="s">
        <v>156</v>
      </c>
      <c r="R19" s="1" t="s">
        <v>265</v>
      </c>
      <c r="S19" s="1" t="s">
        <v>158</v>
      </c>
      <c r="T19" s="1" t="s">
        <v>159</v>
      </c>
      <c r="U19" s="1" t="s">
        <v>160</v>
      </c>
    </row>
    <row r="20" s="1" customFormat="1" spans="1:21">
      <c r="A20" s="3">
        <v>16758671704</v>
      </c>
      <c r="B20" s="1" t="s">
        <v>266</v>
      </c>
      <c r="C20" s="1" t="s">
        <v>267</v>
      </c>
      <c r="D20" s="1" t="s">
        <v>268</v>
      </c>
      <c r="E20" s="1" t="s">
        <v>269</v>
      </c>
      <c r="F20" s="1" t="s">
        <v>201</v>
      </c>
      <c r="G20" s="1" t="s">
        <v>149</v>
      </c>
      <c r="H20" s="1" t="s">
        <v>150</v>
      </c>
      <c r="I20" s="1" t="s">
        <v>270</v>
      </c>
      <c r="J20" s="1" t="s">
        <v>30</v>
      </c>
      <c r="K20" s="1" t="s">
        <v>271</v>
      </c>
      <c r="L20" s="1" t="s">
        <v>271</v>
      </c>
      <c r="M20" s="1" t="s">
        <v>153</v>
      </c>
      <c r="N20" s="1" t="s">
        <v>153</v>
      </c>
      <c r="O20" s="1" t="s">
        <v>154</v>
      </c>
      <c r="P20" s="1" t="s">
        <v>155</v>
      </c>
      <c r="Q20" s="1" t="s">
        <v>156</v>
      </c>
      <c r="R20" s="1" t="s">
        <v>272</v>
      </c>
      <c r="S20" s="1" t="s">
        <v>158</v>
      </c>
      <c r="T20" s="1" t="s">
        <v>159</v>
      </c>
      <c r="U20" s="1" t="s">
        <v>160</v>
      </c>
    </row>
    <row r="21" s="1" customFormat="1" spans="1:21">
      <c r="A21" s="3">
        <v>16750128509</v>
      </c>
      <c r="B21" s="1" t="s">
        <v>273</v>
      </c>
      <c r="C21" s="1" t="s">
        <v>274</v>
      </c>
      <c r="D21" s="1" t="s">
        <v>275</v>
      </c>
      <c r="E21" s="1" t="s">
        <v>276</v>
      </c>
      <c r="F21" s="1" t="s">
        <v>208</v>
      </c>
      <c r="G21" s="1" t="s">
        <v>149</v>
      </c>
      <c r="H21" s="1" t="s">
        <v>150</v>
      </c>
      <c r="I21" s="1" t="s">
        <v>277</v>
      </c>
      <c r="J21" s="1" t="s">
        <v>30</v>
      </c>
      <c r="K21" s="1" t="s">
        <v>278</v>
      </c>
      <c r="L21" s="1" t="s">
        <v>278</v>
      </c>
      <c r="M21" s="1" t="s">
        <v>153</v>
      </c>
      <c r="N21" s="1" t="s">
        <v>153</v>
      </c>
      <c r="O21" s="1" t="s">
        <v>154</v>
      </c>
      <c r="P21" s="1" t="s">
        <v>155</v>
      </c>
      <c r="Q21" s="1" t="s">
        <v>156</v>
      </c>
      <c r="R21" s="1" t="s">
        <v>279</v>
      </c>
      <c r="S21" s="1" t="s">
        <v>158</v>
      </c>
      <c r="T21" s="1" t="s">
        <v>159</v>
      </c>
      <c r="U21" s="1" t="s">
        <v>160</v>
      </c>
    </row>
    <row r="22" s="1" customFormat="1" spans="1:21">
      <c r="A22" s="3">
        <v>16613185136</v>
      </c>
      <c r="B22" s="1" t="s">
        <v>280</v>
      </c>
      <c r="C22" s="1" t="s">
        <v>281</v>
      </c>
      <c r="D22" s="1" t="s">
        <v>282</v>
      </c>
      <c r="E22" s="1" t="s">
        <v>283</v>
      </c>
      <c r="F22" s="1" t="s">
        <v>218</v>
      </c>
      <c r="G22" s="1" t="s">
        <v>149</v>
      </c>
      <c r="H22" s="1" t="s">
        <v>150</v>
      </c>
      <c r="I22" s="1" t="s">
        <v>284</v>
      </c>
      <c r="J22" s="1" t="s">
        <v>30</v>
      </c>
      <c r="K22" s="1" t="s">
        <v>285</v>
      </c>
      <c r="L22" s="1" t="s">
        <v>285</v>
      </c>
      <c r="M22" s="1" t="s">
        <v>153</v>
      </c>
      <c r="N22" s="1" t="s">
        <v>153</v>
      </c>
      <c r="O22" s="1" t="s">
        <v>154</v>
      </c>
      <c r="P22" s="1" t="s">
        <v>155</v>
      </c>
      <c r="Q22" s="1" t="s">
        <v>156</v>
      </c>
      <c r="R22" s="1" t="s">
        <v>286</v>
      </c>
      <c r="S22" s="1" t="s">
        <v>158</v>
      </c>
      <c r="T22" s="1" t="s">
        <v>159</v>
      </c>
      <c r="U22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2022-03-09T01:50:00Z</dcterms:created>
  <dcterms:modified xsi:type="dcterms:W3CDTF">2022-03-09T07:46:37Z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88F5D7BB180D4B67A7943935E56E557E</vt:lpwstr>
  </property>
  <property fmtid="{D5CDD505-2E9C-101B-9397-08002B2CF9AE}" pid="3" name="KSOProductBuildVer">
    <vt:lpwstr>2052-11.1.0.11365</vt:lpwstr>
  </property>
</Properties>
</file>