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对账!$1:$21</definedName>
  </definedNames>
  <calcPr calcId="144525"/>
</workbook>
</file>

<file path=xl/sharedStrings.xml><?xml version="1.0" encoding="utf-8"?>
<sst xmlns="http://schemas.openxmlformats.org/spreadsheetml/2006/main" count="615" uniqueCount="189">
  <si>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</si>
  <si>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</si>
  <si>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</si>
  <si>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</si>
  <si>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</si>
  <si>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</si>
  <si>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</si>
  <si>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</si>
  <si>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</si>
  <si>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</si>
  <si>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</si>
  <si>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</si>
  <si>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</si>
  <si>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</si>
  <si>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</si>
  <si>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</si>
  <si>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</si>
  <si>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</si>
  <si>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</si>
  <si>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</si>
  <si>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</si>
  <si>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</si>
  <si>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</si>
  <si>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</si>
  <si>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</si>
  <si>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17337432330	</t>
  </si>
  <si>
    <t>Ctrip</t>
  </si>
  <si>
    <t>正常</t>
  </si>
  <si>
    <t>[连山]清远金子山森林雪谷壮瑶度假村(82520535)</t>
  </si>
  <si>
    <t>清远金子山森林雪谷木屋&lt;日历房套餐高价值&gt;&lt;早+晚餐&gt;&lt;新酒店礼盒&gt;</t>
  </si>
  <si>
    <t>CNY</t>
  </si>
  <si>
    <t>戴梦军</t>
  </si>
  <si>
    <t>CA363220310CNY</t>
  </si>
  <si>
    <t>未提现</t>
  </si>
  <si>
    <t>携程开票</t>
  </si>
  <si>
    <t xml:space="preserve">	</t>
  </si>
  <si>
    <t xml:space="preserve">17382413020	</t>
  </si>
  <si>
    <t>清远金子山森林雪谷木屋&lt;特价&gt;&lt;双早&gt;&lt;新高价值日历房套餐&gt;&lt;新酒店礼盒&gt;</t>
  </si>
  <si>
    <t>梁惠英,何子鹏</t>
  </si>
  <si>
    <t xml:space="preserve">2420442	</t>
  </si>
  <si>
    <t xml:space="preserve">acknowledge	</t>
  </si>
  <si>
    <t xml:space="preserve">17419082686	</t>
  </si>
  <si>
    <t>森林雪谷木屋&lt;双早&gt;</t>
  </si>
  <si>
    <t>杨智宁,关妙娴</t>
  </si>
  <si>
    <t xml:space="preserve">17438187525	</t>
  </si>
  <si>
    <t>李军保</t>
  </si>
  <si>
    <t xml:space="preserve">17439337106	</t>
  </si>
  <si>
    <t>[成都]成都北站智选假日酒店(69305032)</t>
  </si>
  <si>
    <t>智选标准大床房&lt;双人入住&gt;&lt;内宾&gt;&lt;预付&gt;&lt;无早&gt;</t>
  </si>
  <si>
    <t>林小梅</t>
  </si>
  <si>
    <t xml:space="preserve">17445610017	</t>
  </si>
  <si>
    <t>[连山]连山江景酒店(83922563)</t>
  </si>
  <si>
    <t>标准间&lt;双早&gt;</t>
  </si>
  <si>
    <t>钟焕霞</t>
  </si>
  <si>
    <t xml:space="preserve">2429889	</t>
  </si>
  <si>
    <t xml:space="preserve">17446416527	</t>
  </si>
  <si>
    <t>薛妙玲,梁玉菇,黎彩娟</t>
  </si>
  <si>
    <t xml:space="preserve">17446547695	</t>
  </si>
  <si>
    <t>[香港]荃湾西如心酒店(Nina Hotel Tsuen Wan West)(1701575)</t>
  </si>
  <si>
    <t>高座高级客房&lt;双人入住&gt;&lt;内宾&gt;&lt;预付&gt;&lt;无早&gt;</t>
  </si>
  <si>
    <t>Wong/Wui wun fion</t>
  </si>
  <si>
    <t xml:space="preserve">17447487730	</t>
  </si>
  <si>
    <t>[佛山]宜尚酒店(佛山西樵山景区樵岭广场店)(83135943)</t>
  </si>
  <si>
    <t>宜品双床房&lt;特惠&gt;&lt;无早&gt;</t>
  </si>
  <si>
    <t>许伟成</t>
  </si>
  <si>
    <t xml:space="preserve">2430553	</t>
  </si>
  <si>
    <t xml:space="preserve">17446972265	</t>
  </si>
  <si>
    <t>郑洁莹</t>
  </si>
  <si>
    <t xml:space="preserve">17448155788	</t>
  </si>
  <si>
    <t>[汕头]麗枫酒店(汕头海滨路观海长廊店)(68299987)</t>
  </si>
  <si>
    <t>豪华大床房&lt;双人入住&gt;&lt;内宾&gt;&lt;预付&gt;&lt;无早&gt;</t>
  </si>
  <si>
    <t>温卫萍,彭彬英</t>
  </si>
  <si>
    <t xml:space="preserve">2430834	</t>
  </si>
  <si>
    <t xml:space="preserve">17452418146	</t>
  </si>
  <si>
    <t>大床房&lt;双早&gt;</t>
  </si>
  <si>
    <t>梅季安</t>
  </si>
  <si>
    <t xml:space="preserve">17452495757	</t>
  </si>
  <si>
    <t>陈伟开</t>
  </si>
  <si>
    <t>取消</t>
  </si>
  <si>
    <t xml:space="preserve">17453252792	</t>
  </si>
  <si>
    <t>吴东捷</t>
  </si>
  <si>
    <t xml:space="preserve">2431219	</t>
  </si>
  <si>
    <t xml:space="preserve">17453473761	</t>
  </si>
  <si>
    <t>陈俊楷</t>
  </si>
  <si>
    <t xml:space="preserve">2431341	</t>
  </si>
  <si>
    <t xml:space="preserve">17454205661	</t>
  </si>
  <si>
    <t>[深圳]深圳墨缘艺术酒店(68264353)</t>
  </si>
  <si>
    <t>商务大床房&lt;双人入住&gt;&lt;内宾&gt;&lt;预付&gt;&lt;无早&gt;</t>
  </si>
  <si>
    <t>梁思桦</t>
  </si>
  <si>
    <t xml:space="preserve">17454243151	</t>
  </si>
  <si>
    <t>[杭州]丽呈布鲁克酒店(杭州西溪天堂)(82786302)</t>
  </si>
  <si>
    <t>精选大床房&lt;双人入住&gt;&lt;中宾&gt;&lt;无早&gt;</t>
  </si>
  <si>
    <t>方敏</t>
  </si>
  <si>
    <t xml:space="preserve">2431565	</t>
  </si>
  <si>
    <t xml:space="preserve">17454777019	</t>
  </si>
  <si>
    <t>国铠麟</t>
  </si>
  <si>
    <t>，</t>
  </si>
  <si>
    <t>A220310091738481</t>
  </si>
  <si>
    <t>A220310091827481</t>
  </si>
  <si>
    <t>CNY / HKD 当前参考汇率: 1.23666993</t>
  </si>
  <si>
    <t>总计：6561.97 CNY/
8114.99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</si>
  <si>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</si>
  <si>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</si>
  <si>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</si>
  <si>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</si>
  <si>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</si>
  <si>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</si>
  <si>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</si>
  <si>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</si>
  <si>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</si>
  <si>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</si>
  <si>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</si>
  <si>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</si>
  <si>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</si>
  <si>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</si>
  <si>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</si>
  <si>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</si>
  <si>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</si>
  <si>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</si>
  <si>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2022-02-22</t>
  </si>
  <si>
    <t>2431634</t>
  </si>
  <si>
    <t>丽呈布鲁克酒店(杭州西溪天堂)</t>
  </si>
  <si>
    <t>2022-02-23</t>
  </si>
  <si>
    <t>退房日周结</t>
  </si>
  <si>
    <t>186.66</t>
  </si>
  <si>
    <t>RMB</t>
  </si>
  <si>
    <t>0</t>
  </si>
  <si>
    <t>0.00</t>
  </si>
  <si>
    <t>携程国内直连(DD)</t>
  </si>
  <si>
    <t>01.011249</t>
  </si>
  <si>
    <t>2022-02-22 23:01:22</t>
  </si>
  <si>
    <t>否</t>
  </si>
  <si>
    <t>汇智国际旅游发展有限公司</t>
  </si>
  <si>
    <t>直采</t>
  </si>
  <si>
    <t>2431565</t>
  </si>
  <si>
    <t>2022-02-22 20:57:48</t>
  </si>
  <si>
    <t>2431560</t>
  </si>
  <si>
    <t>深圳墨缘艺术酒店</t>
  </si>
  <si>
    <t>161.20</t>
  </si>
  <si>
    <t>2022-02-22 20:50:35</t>
  </si>
  <si>
    <t>直连</t>
  </si>
  <si>
    <t>2431341</t>
  </si>
  <si>
    <t>麗枫酒店(汕头海滨路观海长廊店)</t>
  </si>
  <si>
    <t>234.12</t>
  </si>
  <si>
    <t>2022-02-22 18:30:35</t>
  </si>
  <si>
    <t>2431219</t>
  </si>
  <si>
    <t>宜尚酒店(佛山西樵山景区樵岭广场店)</t>
  </si>
  <si>
    <t>210.00</t>
  </si>
  <si>
    <t>2022-02-22 17:49:46</t>
  </si>
  <si>
    <t>2430834</t>
  </si>
  <si>
    <t>468.24</t>
  </si>
  <si>
    <t>2022-02-22 15:14:08</t>
  </si>
  <si>
    <t>2430617</t>
  </si>
  <si>
    <t>连山江景酒店</t>
  </si>
  <si>
    <t>208.00</t>
  </si>
  <si>
    <t>2022-02-22 13:31:37</t>
  </si>
  <si>
    <t>2430553</t>
  </si>
  <si>
    <t>2022-02-22 13:10:32</t>
  </si>
  <si>
    <t>2430214</t>
  </si>
  <si>
    <t>荃湾西如心酒店</t>
  </si>
  <si>
    <t>Wong Wui wun fion</t>
  </si>
  <si>
    <t>543.38</t>
  </si>
  <si>
    <t>2022-02-22 09:11:41</t>
  </si>
  <si>
    <t>2430146</t>
  </si>
  <si>
    <t>624.00</t>
  </si>
  <si>
    <t>2022-02-22 08:54:37</t>
  </si>
  <si>
    <t>2022-02-21</t>
  </si>
  <si>
    <t>2429889</t>
  </si>
  <si>
    <t>2022-02-21 22:40:05</t>
  </si>
  <si>
    <t>2428492</t>
  </si>
  <si>
    <t>成都北站智选假日酒店</t>
  </si>
  <si>
    <t>243.71</t>
  </si>
  <si>
    <t>2022-02-21 14:20:03</t>
  </si>
  <si>
    <t>2427898</t>
  </si>
  <si>
    <t>清远金子山森林雪谷壮瑶度假村</t>
  </si>
  <si>
    <t>589.00</t>
  </si>
  <si>
    <t>2022-02-21 11:25:48</t>
  </si>
  <si>
    <t>2022-02-18</t>
  </si>
  <si>
    <t>2423699</t>
  </si>
  <si>
    <t>832.00</t>
  </si>
  <si>
    <t>2022-02-18 23:28:41</t>
  </si>
  <si>
    <t>2022-02-17</t>
  </si>
  <si>
    <t>2420442</t>
  </si>
  <si>
    <t>1178.00</t>
  </si>
  <si>
    <t>2022-02-17 13:58:47</t>
  </si>
  <si>
    <t>2022-02-11</t>
  </si>
  <si>
    <t>2418001</t>
  </si>
  <si>
    <t>479.00</t>
  </si>
  <si>
    <t>2022-02-11 23:15:45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</si>
</sst>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5" borderId="4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9" borderId="2" applyNumberFormat="0" applyAlignment="0" applyProtection="0">
      <alignment vertical="center"/>
    </xf>
    <xf numFmtId="0" fontId="22" fillId="9" borderId="1" applyNumberFormat="0" applyAlignment="0" applyProtection="0">
      <alignment vertical="center"/>
    </xf>
    <xf numFmtId="0" fontId="17" fillId="20" borderId="6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44614</v>
      </c>
      <c r="G2" s="6">
        <v>44615</v>
      </c>
      <c r="H2" s="4">
        <v>1</v>
      </c>
      <c r="I2" s="4">
        <v>1</v>
      </c>
      <c r="J2" s="4">
        <v>1</v>
      </c>
      <c r="K2" s="4" t="s">
        <v>30</v>
      </c>
      <c r="L2" s="4">
        <v>479</v>
      </c>
      <c r="M2" s="4">
        <v>479</v>
      </c>
      <c r="N2" s="4" t="s">
        <v>31</v>
      </c>
      <c r="O2" s="4" t="s">
        <v>32</v>
      </c>
      <c r="P2" s="4" t="s">
        <v>33</v>
      </c>
      <c r="Q2" s="4">
        <v>0</v>
      </c>
      <c r="R2" s="7">
        <v>44603</v>
      </c>
      <c r="S2" s="6">
        <v>44630</v>
      </c>
      <c r="T2" s="4" t="s">
        <v>34</v>
      </c>
      <c r="U2" s="4">
        <v>479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37</v>
      </c>
      <c r="F3" s="6">
        <v>44614</v>
      </c>
      <c r="G3" s="6">
        <v>44615</v>
      </c>
      <c r="H3" s="4">
        <v>2</v>
      </c>
      <c r="I3" s="4">
        <v>1</v>
      </c>
      <c r="J3" s="4">
        <v>2</v>
      </c>
      <c r="K3" s="4" t="s">
        <v>30</v>
      </c>
      <c r="L3" s="4">
        <v>1178</v>
      </c>
      <c r="M3" s="4">
        <v>1178</v>
      </c>
      <c r="N3" s="4" t="s">
        <v>38</v>
      </c>
      <c r="O3" s="4" t="s">
        <v>32</v>
      </c>
      <c r="P3" s="4" t="s">
        <v>33</v>
      </c>
      <c r="Q3" s="4">
        <v>0</v>
      </c>
      <c r="R3" s="7">
        <v>44609</v>
      </c>
      <c r="S3" s="6">
        <v>44630</v>
      </c>
      <c r="T3" s="4" t="s">
        <v>34</v>
      </c>
      <c r="U3" s="4">
        <v>1178</v>
      </c>
      <c r="V3" s="4">
        <v>0</v>
      </c>
      <c r="W3" s="4">
        <v>0</v>
      </c>
      <c r="X3" s="4" t="s">
        <v>39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28</v>
      </c>
      <c r="E4" s="4" t="s">
        <v>42</v>
      </c>
      <c r="F4" s="6">
        <v>44614</v>
      </c>
      <c r="G4" s="6">
        <v>44615</v>
      </c>
      <c r="H4" s="4">
        <v>2</v>
      </c>
      <c r="I4" s="4">
        <v>1</v>
      </c>
      <c r="J4" s="4">
        <v>2</v>
      </c>
      <c r="K4" s="4" t="s">
        <v>30</v>
      </c>
      <c r="L4" s="4">
        <v>832</v>
      </c>
      <c r="M4" s="4">
        <v>832</v>
      </c>
      <c r="N4" s="4" t="s">
        <v>43</v>
      </c>
      <c r="O4" s="4" t="s">
        <v>32</v>
      </c>
      <c r="P4" s="4" t="s">
        <v>33</v>
      </c>
      <c r="Q4" s="4">
        <v>0</v>
      </c>
      <c r="R4" s="7">
        <v>44610</v>
      </c>
      <c r="S4" s="6">
        <v>44630</v>
      </c>
      <c r="T4" s="4" t="s">
        <v>34</v>
      </c>
      <c r="U4" s="4">
        <v>832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28</v>
      </c>
      <c r="E5" s="4" t="s">
        <v>37</v>
      </c>
      <c r="F5" s="6">
        <v>44614</v>
      </c>
      <c r="G5" s="6">
        <v>44615</v>
      </c>
      <c r="H5" s="4">
        <v>1</v>
      </c>
      <c r="I5" s="4">
        <v>1</v>
      </c>
      <c r="J5" s="4">
        <v>1</v>
      </c>
      <c r="K5" s="4" t="s">
        <v>30</v>
      </c>
      <c r="L5" s="4">
        <v>589</v>
      </c>
      <c r="M5" s="4">
        <v>589</v>
      </c>
      <c r="N5" s="4" t="s">
        <v>45</v>
      </c>
      <c r="O5" s="4" t="s">
        <v>32</v>
      </c>
      <c r="P5" s="4" t="s">
        <v>33</v>
      </c>
      <c r="Q5" s="4">
        <v>0</v>
      </c>
      <c r="R5" s="7">
        <v>44613</v>
      </c>
      <c r="S5" s="6">
        <v>44630</v>
      </c>
      <c r="T5" s="4" t="s">
        <v>34</v>
      </c>
      <c r="U5" s="4">
        <v>589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46</v>
      </c>
      <c r="B6" s="4" t="s">
        <v>26</v>
      </c>
      <c r="C6" s="4" t="s">
        <v>27</v>
      </c>
      <c r="D6" s="4" t="s">
        <v>47</v>
      </c>
      <c r="E6" s="4" t="s">
        <v>48</v>
      </c>
      <c r="F6" s="6">
        <v>44614</v>
      </c>
      <c r="G6" s="6">
        <v>44615</v>
      </c>
      <c r="H6" s="4">
        <v>1</v>
      </c>
      <c r="I6" s="4">
        <v>1</v>
      </c>
      <c r="J6" s="4">
        <v>1</v>
      </c>
      <c r="K6" s="4" t="s">
        <v>30</v>
      </c>
      <c r="L6" s="4">
        <v>243.71</v>
      </c>
      <c r="M6" s="4">
        <v>243.71</v>
      </c>
      <c r="N6" s="4" t="s">
        <v>49</v>
      </c>
      <c r="O6" s="4" t="s">
        <v>32</v>
      </c>
      <c r="P6" s="4" t="s">
        <v>33</v>
      </c>
      <c r="Q6" s="4">
        <v>0</v>
      </c>
      <c r="R6" s="7">
        <v>44613</v>
      </c>
      <c r="S6" s="6">
        <v>44630</v>
      </c>
      <c r="T6" s="4" t="s">
        <v>34</v>
      </c>
      <c r="U6" s="4">
        <v>243.71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51</v>
      </c>
      <c r="E7" s="4" t="s">
        <v>52</v>
      </c>
      <c r="F7" s="6">
        <v>44614</v>
      </c>
      <c r="G7" s="6">
        <v>44615</v>
      </c>
      <c r="H7" s="4">
        <v>1</v>
      </c>
      <c r="I7" s="4">
        <v>1</v>
      </c>
      <c r="J7" s="4">
        <v>1</v>
      </c>
      <c r="K7" s="4" t="s">
        <v>30</v>
      </c>
      <c r="L7" s="4">
        <v>208</v>
      </c>
      <c r="M7" s="4">
        <v>208</v>
      </c>
      <c r="N7" s="4" t="s">
        <v>53</v>
      </c>
      <c r="O7" s="4" t="s">
        <v>32</v>
      </c>
      <c r="P7" s="4" t="s">
        <v>33</v>
      </c>
      <c r="Q7" s="4">
        <v>0</v>
      </c>
      <c r="R7" s="7">
        <v>44613</v>
      </c>
      <c r="S7" s="6">
        <v>44630</v>
      </c>
      <c r="T7" s="4" t="s">
        <v>34</v>
      </c>
      <c r="U7" s="4">
        <v>208</v>
      </c>
      <c r="V7" s="4">
        <v>0</v>
      </c>
      <c r="W7" s="4">
        <v>0</v>
      </c>
      <c r="X7" s="4" t="s">
        <v>54</v>
      </c>
      <c r="Y7" s="4" t="s">
        <v>40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51</v>
      </c>
      <c r="E8" s="4" t="s">
        <v>52</v>
      </c>
      <c r="F8" s="6">
        <v>44614</v>
      </c>
      <c r="G8" s="6">
        <v>44615</v>
      </c>
      <c r="H8" s="4">
        <v>3</v>
      </c>
      <c r="I8" s="4">
        <v>1</v>
      </c>
      <c r="J8" s="4">
        <v>3</v>
      </c>
      <c r="K8" s="4" t="s">
        <v>30</v>
      </c>
      <c r="L8" s="4">
        <v>624</v>
      </c>
      <c r="M8" s="4">
        <v>624</v>
      </c>
      <c r="N8" s="4" t="s">
        <v>56</v>
      </c>
      <c r="O8" s="4" t="s">
        <v>32</v>
      </c>
      <c r="P8" s="4" t="s">
        <v>33</v>
      </c>
      <c r="Q8" s="4">
        <v>0</v>
      </c>
      <c r="R8" s="7">
        <v>44614</v>
      </c>
      <c r="S8" s="6">
        <v>44630</v>
      </c>
      <c r="T8" s="4" t="s">
        <v>34</v>
      </c>
      <c r="U8" s="4">
        <v>624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57</v>
      </c>
      <c r="B9" s="4" t="s">
        <v>26</v>
      </c>
      <c r="C9" s="4" t="s">
        <v>27</v>
      </c>
      <c r="D9" s="4" t="s">
        <v>58</v>
      </c>
      <c r="E9" s="4" t="s">
        <v>59</v>
      </c>
      <c r="F9" s="6">
        <v>44614</v>
      </c>
      <c r="G9" s="6">
        <v>44615</v>
      </c>
      <c r="H9" s="4">
        <v>1</v>
      </c>
      <c r="I9" s="4">
        <v>1</v>
      </c>
      <c r="J9" s="4">
        <v>1</v>
      </c>
      <c r="K9" s="4" t="s">
        <v>30</v>
      </c>
      <c r="L9" s="4">
        <v>543.38</v>
      </c>
      <c r="M9" s="4">
        <v>543.38</v>
      </c>
      <c r="N9" s="4" t="s">
        <v>60</v>
      </c>
      <c r="O9" s="4" t="s">
        <v>32</v>
      </c>
      <c r="P9" s="4" t="s">
        <v>33</v>
      </c>
      <c r="Q9" s="4">
        <v>0</v>
      </c>
      <c r="R9" s="7">
        <v>44614</v>
      </c>
      <c r="S9" s="6">
        <v>44630</v>
      </c>
      <c r="T9" s="4" t="s">
        <v>34</v>
      </c>
      <c r="U9" s="4">
        <v>543.38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61</v>
      </c>
      <c r="B10" s="4" t="s">
        <v>26</v>
      </c>
      <c r="C10" s="4" t="s">
        <v>27</v>
      </c>
      <c r="D10" s="4" t="s">
        <v>62</v>
      </c>
      <c r="E10" s="4" t="s">
        <v>63</v>
      </c>
      <c r="F10" s="6">
        <v>44614</v>
      </c>
      <c r="G10" s="6">
        <v>44615</v>
      </c>
      <c r="H10" s="4">
        <v>1</v>
      </c>
      <c r="I10" s="4">
        <v>1</v>
      </c>
      <c r="J10" s="4">
        <v>1</v>
      </c>
      <c r="K10" s="4" t="s">
        <v>30</v>
      </c>
      <c r="L10" s="4">
        <v>210</v>
      </c>
      <c r="M10" s="4">
        <v>210</v>
      </c>
      <c r="N10" s="4" t="s">
        <v>64</v>
      </c>
      <c r="O10" s="4" t="s">
        <v>32</v>
      </c>
      <c r="P10" s="4" t="s">
        <v>33</v>
      </c>
      <c r="Q10" s="4">
        <v>0</v>
      </c>
      <c r="R10" s="7">
        <v>44614</v>
      </c>
      <c r="S10" s="6">
        <v>44630</v>
      </c>
      <c r="T10" s="4" t="s">
        <v>34</v>
      </c>
      <c r="U10" s="4">
        <v>210</v>
      </c>
      <c r="V10" s="4">
        <v>0</v>
      </c>
      <c r="W10" s="4">
        <v>0</v>
      </c>
      <c r="X10" s="4" t="s">
        <v>65</v>
      </c>
      <c r="Y10" s="4" t="s">
        <v>35</v>
      </c>
    </row>
    <row r="11" s="4" customFormat="1" spans="1:25">
      <c r="A11" s="4" t="s">
        <v>66</v>
      </c>
      <c r="B11" s="4" t="s">
        <v>26</v>
      </c>
      <c r="C11" s="4" t="s">
        <v>27</v>
      </c>
      <c r="D11" s="4" t="s">
        <v>51</v>
      </c>
      <c r="E11" s="4" t="s">
        <v>52</v>
      </c>
      <c r="F11" s="6">
        <v>44614</v>
      </c>
      <c r="G11" s="6">
        <v>44615</v>
      </c>
      <c r="H11" s="4">
        <v>1</v>
      </c>
      <c r="I11" s="4">
        <v>1</v>
      </c>
      <c r="J11" s="4">
        <v>1</v>
      </c>
      <c r="K11" s="4" t="s">
        <v>30</v>
      </c>
      <c r="L11" s="4">
        <v>208</v>
      </c>
      <c r="M11" s="4">
        <v>208</v>
      </c>
      <c r="N11" s="4" t="s">
        <v>67</v>
      </c>
      <c r="O11" s="4" t="s">
        <v>32</v>
      </c>
      <c r="P11" s="4" t="s">
        <v>33</v>
      </c>
      <c r="Q11" s="4">
        <v>0</v>
      </c>
      <c r="R11" s="7">
        <v>44614</v>
      </c>
      <c r="S11" s="6">
        <v>44630</v>
      </c>
      <c r="T11" s="4" t="s">
        <v>34</v>
      </c>
      <c r="U11" s="4">
        <v>208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68</v>
      </c>
      <c r="B12" s="4" t="s">
        <v>26</v>
      </c>
      <c r="C12" s="4" t="s">
        <v>27</v>
      </c>
      <c r="D12" s="4" t="s">
        <v>69</v>
      </c>
      <c r="E12" s="4" t="s">
        <v>70</v>
      </c>
      <c r="F12" s="6">
        <v>44614</v>
      </c>
      <c r="G12" s="6">
        <v>44615</v>
      </c>
      <c r="H12" s="4">
        <v>2</v>
      </c>
      <c r="I12" s="4">
        <v>1</v>
      </c>
      <c r="J12" s="4">
        <v>2</v>
      </c>
      <c r="K12" s="4" t="s">
        <v>30</v>
      </c>
      <c r="L12" s="4">
        <v>468.24</v>
      </c>
      <c r="M12" s="4">
        <v>468.24</v>
      </c>
      <c r="N12" s="4" t="s">
        <v>71</v>
      </c>
      <c r="O12" s="4" t="s">
        <v>32</v>
      </c>
      <c r="P12" s="4" t="s">
        <v>33</v>
      </c>
      <c r="Q12" s="4">
        <v>0</v>
      </c>
      <c r="R12" s="7">
        <v>44614</v>
      </c>
      <c r="S12" s="6">
        <v>44630</v>
      </c>
      <c r="T12" s="4" t="s">
        <v>34</v>
      </c>
      <c r="U12" s="4">
        <v>468.24</v>
      </c>
      <c r="V12" s="4">
        <v>0</v>
      </c>
      <c r="W12" s="4">
        <v>0</v>
      </c>
      <c r="X12" s="4" t="s">
        <v>72</v>
      </c>
      <c r="Y12" s="4" t="s">
        <v>35</v>
      </c>
    </row>
    <row r="13" s="4" customFormat="1" spans="1:25">
      <c r="A13" s="4" t="s">
        <v>73</v>
      </c>
      <c r="B13" s="4" t="s">
        <v>26</v>
      </c>
      <c r="C13" s="4" t="s">
        <v>27</v>
      </c>
      <c r="D13" s="4" t="s">
        <v>51</v>
      </c>
      <c r="E13" s="4" t="s">
        <v>74</v>
      </c>
      <c r="F13" s="6">
        <v>44614</v>
      </c>
      <c r="G13" s="6">
        <v>44615</v>
      </c>
      <c r="H13" s="4">
        <v>1</v>
      </c>
      <c r="I13" s="4">
        <v>1</v>
      </c>
      <c r="J13" s="4">
        <v>1</v>
      </c>
      <c r="K13" s="4" t="s">
        <v>30</v>
      </c>
      <c r="L13" s="4">
        <v>213</v>
      </c>
      <c r="M13" s="4">
        <v>213</v>
      </c>
      <c r="N13" s="4" t="s">
        <v>75</v>
      </c>
      <c r="O13" s="4" t="s">
        <v>32</v>
      </c>
      <c r="P13" s="4" t="s">
        <v>33</v>
      </c>
      <c r="Q13" s="4">
        <v>0</v>
      </c>
      <c r="R13" s="7">
        <v>44614</v>
      </c>
      <c r="S13" s="6">
        <v>44630</v>
      </c>
      <c r="T13" s="4" t="s">
        <v>34</v>
      </c>
      <c r="U13" s="4">
        <v>213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76</v>
      </c>
      <c r="B14" s="4" t="s">
        <v>26</v>
      </c>
      <c r="C14" s="4" t="s">
        <v>27</v>
      </c>
      <c r="D14" s="4" t="s">
        <v>51</v>
      </c>
      <c r="E14" s="4" t="s">
        <v>74</v>
      </c>
      <c r="F14" s="6">
        <v>44614</v>
      </c>
      <c r="G14" s="6">
        <v>44615</v>
      </c>
      <c r="H14" s="4">
        <v>1</v>
      </c>
      <c r="I14" s="4">
        <v>1</v>
      </c>
      <c r="J14" s="4">
        <v>1</v>
      </c>
      <c r="K14" s="4" t="s">
        <v>30</v>
      </c>
      <c r="L14" s="4">
        <v>213</v>
      </c>
      <c r="M14" s="4">
        <v>213</v>
      </c>
      <c r="N14" s="4" t="s">
        <v>77</v>
      </c>
      <c r="O14" s="4" t="s">
        <v>32</v>
      </c>
      <c r="P14" s="4" t="s">
        <v>33</v>
      </c>
      <c r="Q14" s="4">
        <v>0</v>
      </c>
      <c r="R14" s="7">
        <v>44614</v>
      </c>
      <c r="S14" s="6">
        <v>44630</v>
      </c>
      <c r="T14" s="4" t="s">
        <v>34</v>
      </c>
      <c r="U14" s="4">
        <v>213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76</v>
      </c>
      <c r="B15" s="4" t="s">
        <v>26</v>
      </c>
      <c r="C15" s="4" t="s">
        <v>78</v>
      </c>
      <c r="D15" s="4" t="s">
        <v>51</v>
      </c>
      <c r="E15" s="4" t="s">
        <v>74</v>
      </c>
      <c r="F15" s="6">
        <v>44614</v>
      </c>
      <c r="G15" s="6">
        <v>44615</v>
      </c>
      <c r="H15" s="4">
        <v>1</v>
      </c>
      <c r="I15" s="4">
        <v>1</v>
      </c>
      <c r="J15" s="4">
        <v>1</v>
      </c>
      <c r="K15" s="4" t="s">
        <v>30</v>
      </c>
      <c r="L15" s="4">
        <v>-213</v>
      </c>
      <c r="M15" s="4">
        <v>-213</v>
      </c>
      <c r="N15" s="4" t="s">
        <v>77</v>
      </c>
      <c r="O15" s="4" t="s">
        <v>32</v>
      </c>
      <c r="P15" s="4" t="s">
        <v>33</v>
      </c>
      <c r="Q15" s="4">
        <v>0</v>
      </c>
      <c r="R15" s="7">
        <v>44614</v>
      </c>
      <c r="S15" s="6">
        <v>44630</v>
      </c>
      <c r="T15" s="4" t="s">
        <v>34</v>
      </c>
      <c r="U15" s="4">
        <v>-213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73</v>
      </c>
      <c r="B16" s="4" t="s">
        <v>26</v>
      </c>
      <c r="C16" s="4" t="s">
        <v>78</v>
      </c>
      <c r="D16" s="4" t="s">
        <v>51</v>
      </c>
      <c r="E16" s="4" t="s">
        <v>74</v>
      </c>
      <c r="F16" s="6">
        <v>44614</v>
      </c>
      <c r="G16" s="6">
        <v>44615</v>
      </c>
      <c r="H16" s="4">
        <v>1</v>
      </c>
      <c r="I16" s="4">
        <v>1</v>
      </c>
      <c r="J16" s="4">
        <v>1</v>
      </c>
      <c r="K16" s="4" t="s">
        <v>30</v>
      </c>
      <c r="L16" s="4">
        <v>-213</v>
      </c>
      <c r="M16" s="4">
        <v>-213</v>
      </c>
      <c r="N16" s="4" t="s">
        <v>75</v>
      </c>
      <c r="O16" s="4" t="s">
        <v>32</v>
      </c>
      <c r="P16" s="4" t="s">
        <v>33</v>
      </c>
      <c r="Q16" s="4">
        <v>0</v>
      </c>
      <c r="R16" s="7">
        <v>44614</v>
      </c>
      <c r="S16" s="6">
        <v>44630</v>
      </c>
      <c r="T16" s="4" t="s">
        <v>34</v>
      </c>
      <c r="U16" s="4">
        <v>-213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79</v>
      </c>
      <c r="B17" s="4" t="s">
        <v>26</v>
      </c>
      <c r="C17" s="4" t="s">
        <v>27</v>
      </c>
      <c r="D17" s="4" t="s">
        <v>62</v>
      </c>
      <c r="E17" s="4" t="s">
        <v>63</v>
      </c>
      <c r="F17" s="6">
        <v>44614</v>
      </c>
      <c r="G17" s="6">
        <v>44615</v>
      </c>
      <c r="H17" s="4">
        <v>1</v>
      </c>
      <c r="I17" s="4">
        <v>1</v>
      </c>
      <c r="J17" s="4">
        <v>1</v>
      </c>
      <c r="K17" s="4" t="s">
        <v>30</v>
      </c>
      <c r="L17" s="4">
        <v>210</v>
      </c>
      <c r="M17" s="4">
        <v>210</v>
      </c>
      <c r="N17" s="4" t="s">
        <v>80</v>
      </c>
      <c r="O17" s="4" t="s">
        <v>32</v>
      </c>
      <c r="P17" s="4" t="s">
        <v>33</v>
      </c>
      <c r="Q17" s="4">
        <v>0</v>
      </c>
      <c r="R17" s="7">
        <v>44614</v>
      </c>
      <c r="S17" s="6">
        <v>44630</v>
      </c>
      <c r="T17" s="4" t="s">
        <v>34</v>
      </c>
      <c r="U17" s="4">
        <v>210</v>
      </c>
      <c r="V17" s="4">
        <v>0</v>
      </c>
      <c r="W17" s="4">
        <v>0</v>
      </c>
      <c r="X17" s="4" t="s">
        <v>81</v>
      </c>
      <c r="Y17" s="4" t="s">
        <v>35</v>
      </c>
    </row>
    <row r="18" s="4" customFormat="1" spans="1:25">
      <c r="A18" s="4" t="s">
        <v>82</v>
      </c>
      <c r="B18" s="4" t="s">
        <v>26</v>
      </c>
      <c r="C18" s="4" t="s">
        <v>27</v>
      </c>
      <c r="D18" s="4" t="s">
        <v>69</v>
      </c>
      <c r="E18" s="4" t="s">
        <v>70</v>
      </c>
      <c r="F18" s="6">
        <v>44614</v>
      </c>
      <c r="G18" s="6">
        <v>44615</v>
      </c>
      <c r="H18" s="4">
        <v>1</v>
      </c>
      <c r="I18" s="4">
        <v>1</v>
      </c>
      <c r="J18" s="4">
        <v>1</v>
      </c>
      <c r="K18" s="4" t="s">
        <v>30</v>
      </c>
      <c r="L18" s="4">
        <v>234.12</v>
      </c>
      <c r="M18" s="4">
        <v>234.12</v>
      </c>
      <c r="N18" s="4" t="s">
        <v>83</v>
      </c>
      <c r="O18" s="4" t="s">
        <v>32</v>
      </c>
      <c r="P18" s="4" t="s">
        <v>33</v>
      </c>
      <c r="Q18" s="4">
        <v>0</v>
      </c>
      <c r="R18" s="7">
        <v>44614</v>
      </c>
      <c r="S18" s="6">
        <v>44630</v>
      </c>
      <c r="T18" s="4" t="s">
        <v>34</v>
      </c>
      <c r="U18" s="4">
        <v>234.12</v>
      </c>
      <c r="V18" s="4">
        <v>0</v>
      </c>
      <c r="W18" s="4">
        <v>0</v>
      </c>
      <c r="X18" s="4" t="s">
        <v>84</v>
      </c>
      <c r="Y18" s="4" t="s">
        <v>35</v>
      </c>
    </row>
    <row r="19" s="4" customFormat="1" spans="1:25">
      <c r="A19" s="4" t="s">
        <v>85</v>
      </c>
      <c r="B19" s="4" t="s">
        <v>26</v>
      </c>
      <c r="C19" s="4" t="s">
        <v>27</v>
      </c>
      <c r="D19" s="4" t="s">
        <v>86</v>
      </c>
      <c r="E19" s="4" t="s">
        <v>87</v>
      </c>
      <c r="F19" s="6">
        <v>44614</v>
      </c>
      <c r="G19" s="6">
        <v>44615</v>
      </c>
      <c r="H19" s="4">
        <v>1</v>
      </c>
      <c r="I19" s="4">
        <v>1</v>
      </c>
      <c r="J19" s="4">
        <v>1</v>
      </c>
      <c r="K19" s="4" t="s">
        <v>30</v>
      </c>
      <c r="L19" s="4">
        <v>161.2</v>
      </c>
      <c r="M19" s="4">
        <v>161.2</v>
      </c>
      <c r="N19" s="4" t="s">
        <v>88</v>
      </c>
      <c r="O19" s="4" t="s">
        <v>32</v>
      </c>
      <c r="P19" s="4" t="s">
        <v>33</v>
      </c>
      <c r="Q19" s="4">
        <v>0</v>
      </c>
      <c r="R19" s="7">
        <v>44614</v>
      </c>
      <c r="S19" s="6">
        <v>44630</v>
      </c>
      <c r="T19" s="4" t="s">
        <v>34</v>
      </c>
      <c r="U19" s="4">
        <v>161.2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89</v>
      </c>
      <c r="B20" s="4" t="s">
        <v>26</v>
      </c>
      <c r="C20" s="4" t="s">
        <v>27</v>
      </c>
      <c r="D20" s="4" t="s">
        <v>90</v>
      </c>
      <c r="E20" s="4" t="s">
        <v>91</v>
      </c>
      <c r="F20" s="6">
        <v>44614</v>
      </c>
      <c r="G20" s="6">
        <v>44615</v>
      </c>
      <c r="H20" s="4">
        <v>1</v>
      </c>
      <c r="I20" s="4">
        <v>1</v>
      </c>
      <c r="J20" s="4">
        <v>1</v>
      </c>
      <c r="K20" s="4" t="s">
        <v>30</v>
      </c>
      <c r="L20" s="4">
        <v>186.66</v>
      </c>
      <c r="M20" s="4">
        <v>186.66</v>
      </c>
      <c r="N20" s="4" t="s">
        <v>92</v>
      </c>
      <c r="O20" s="4" t="s">
        <v>32</v>
      </c>
      <c r="P20" s="4" t="s">
        <v>33</v>
      </c>
      <c r="Q20" s="4">
        <v>0</v>
      </c>
      <c r="R20" s="7">
        <v>44614</v>
      </c>
      <c r="S20" s="6">
        <v>44630</v>
      </c>
      <c r="T20" s="4" t="s">
        <v>34</v>
      </c>
      <c r="U20" s="4">
        <v>186.66</v>
      </c>
      <c r="V20" s="4">
        <v>0</v>
      </c>
      <c r="W20" s="4">
        <v>0</v>
      </c>
      <c r="X20" s="4" t="s">
        <v>93</v>
      </c>
      <c r="Y20" s="4" t="s">
        <v>35</v>
      </c>
    </row>
    <row r="21" s="4" customFormat="1" spans="1:25">
      <c r="A21" s="4" t="s">
        <v>94</v>
      </c>
      <c r="B21" s="4" t="s">
        <v>26</v>
      </c>
      <c r="C21" s="4" t="s">
        <v>27</v>
      </c>
      <c r="D21" s="4" t="s">
        <v>90</v>
      </c>
      <c r="E21" s="4" t="s">
        <v>91</v>
      </c>
      <c r="F21" s="6">
        <v>44614</v>
      </c>
      <c r="G21" s="6">
        <v>44615</v>
      </c>
      <c r="H21" s="4">
        <v>1</v>
      </c>
      <c r="I21" s="4">
        <v>1</v>
      </c>
      <c r="J21" s="4">
        <v>1</v>
      </c>
      <c r="K21" s="4" t="s">
        <v>30</v>
      </c>
      <c r="L21" s="4">
        <v>186.66</v>
      </c>
      <c r="M21" s="4">
        <v>186.66</v>
      </c>
      <c r="N21" s="4" t="s">
        <v>95</v>
      </c>
      <c r="O21" s="4" t="s">
        <v>32</v>
      </c>
      <c r="P21" s="4" t="s">
        <v>33</v>
      </c>
      <c r="Q21" s="4">
        <v>0</v>
      </c>
      <c r="R21" s="7">
        <v>44614</v>
      </c>
      <c r="S21" s="6">
        <v>44630</v>
      </c>
      <c r="T21" s="4" t="s">
        <v>34</v>
      </c>
      <c r="U21" s="4">
        <v>186.66</v>
      </c>
      <c r="V21" s="4">
        <v>0</v>
      </c>
      <c r="W21" s="4">
        <v>0</v>
      </c>
      <c r="X21" s="4" t="s">
        <v>35</v>
      </c>
      <c r="Y21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0"/>
  <sheetViews>
    <sheetView tabSelected="1" workbookViewId="0">
      <selection activeCell="A27" sqref="A27:F30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96</v>
      </c>
    </row>
    <row r="2" s="4" customFormat="1" spans="1:9">
      <c r="A2" s="5">
        <v>17337432330</v>
      </c>
      <c r="B2" s="6">
        <v>44614</v>
      </c>
      <c r="C2" s="6">
        <v>44615</v>
      </c>
      <c r="D2" s="4">
        <v>479</v>
      </c>
      <c r="E2" s="4" t="str">
        <f>VLOOKUP(A2,HOP!A:L,12,0)</f>
        <v>479.00</v>
      </c>
      <c r="F2" s="4" t="str">
        <f>VLOOKUP(A2,HOP!A:C,3,0)</f>
        <v>2418001</v>
      </c>
      <c r="G2" s="4">
        <f>D2-E2</f>
        <v>0</v>
      </c>
      <c r="H2" s="4" t="str">
        <f>$H$1&amp;F2</f>
        <v>，2418001</v>
      </c>
      <c r="I2" s="4" t="str">
        <f>VLOOKUP(A2,HOP!A:U,21,0)</f>
        <v>直采</v>
      </c>
    </row>
    <row r="3" s="4" customFormat="1" spans="1:9">
      <c r="A3" s="5">
        <v>17382413020</v>
      </c>
      <c r="B3" s="6">
        <v>44614</v>
      </c>
      <c r="C3" s="6">
        <v>44615</v>
      </c>
      <c r="D3" s="4">
        <v>1178</v>
      </c>
      <c r="E3" s="4" t="str">
        <f>VLOOKUP(A3,HOP!A:L,12,0)</f>
        <v>1178.00</v>
      </c>
      <c r="F3" s="4" t="str">
        <f>VLOOKUP(A3,HOP!A:C,3,0)</f>
        <v>2420442</v>
      </c>
      <c r="G3" s="4">
        <f t="shared" ref="G3:G19" si="0">D3-E3</f>
        <v>0</v>
      </c>
      <c r="H3" s="4" t="str">
        <f t="shared" ref="H3:H19" si="1">$H$1&amp;F3</f>
        <v>，2420442</v>
      </c>
      <c r="I3" s="4" t="str">
        <f>VLOOKUP(A3,HOP!A:U,21,0)</f>
        <v>直采</v>
      </c>
    </row>
    <row r="4" s="4" customFormat="1" spans="1:9">
      <c r="A4" s="5">
        <v>17419082686</v>
      </c>
      <c r="B4" s="6">
        <v>44614</v>
      </c>
      <c r="C4" s="6">
        <v>44615</v>
      </c>
      <c r="D4" s="4">
        <v>832</v>
      </c>
      <c r="E4" s="4" t="str">
        <f>VLOOKUP(A4,HOP!A:L,12,0)</f>
        <v>832.00</v>
      </c>
      <c r="F4" s="4" t="str">
        <f>VLOOKUP(A4,HOP!A:C,3,0)</f>
        <v>2423699</v>
      </c>
      <c r="G4" s="4">
        <f t="shared" si="0"/>
        <v>0</v>
      </c>
      <c r="H4" s="4" t="str">
        <f t="shared" si="1"/>
        <v>，2423699</v>
      </c>
      <c r="I4" s="4" t="str">
        <f>VLOOKUP(A4,HOP!A:U,21,0)</f>
        <v>直采</v>
      </c>
    </row>
    <row r="5" s="4" customFormat="1" spans="1:9">
      <c r="A5" s="5">
        <v>17438187525</v>
      </c>
      <c r="B5" s="6">
        <v>44614</v>
      </c>
      <c r="C5" s="6">
        <v>44615</v>
      </c>
      <c r="D5" s="4">
        <v>589</v>
      </c>
      <c r="E5" s="4" t="str">
        <f>VLOOKUP(A5,HOP!A:L,12,0)</f>
        <v>589.00</v>
      </c>
      <c r="F5" s="4" t="str">
        <f>VLOOKUP(A5,HOP!A:C,3,0)</f>
        <v>2427898</v>
      </c>
      <c r="G5" s="4">
        <f t="shared" si="0"/>
        <v>0</v>
      </c>
      <c r="H5" s="4" t="str">
        <f t="shared" si="1"/>
        <v>，2427898</v>
      </c>
      <c r="I5" s="4" t="str">
        <f>VLOOKUP(A5,HOP!A:U,21,0)</f>
        <v>直采</v>
      </c>
    </row>
    <row r="6" s="4" customFormat="1" spans="1:9">
      <c r="A6" s="5">
        <v>17439337106</v>
      </c>
      <c r="B6" s="6">
        <v>44614</v>
      </c>
      <c r="C6" s="6">
        <v>44615</v>
      </c>
      <c r="D6" s="4">
        <v>243.71</v>
      </c>
      <c r="E6" s="4" t="str">
        <f>VLOOKUP(A6,HOP!A:L,12,0)</f>
        <v>243.71</v>
      </c>
      <c r="F6" s="4" t="str">
        <f>VLOOKUP(A6,HOP!A:C,3,0)</f>
        <v>2428492</v>
      </c>
      <c r="G6" s="4">
        <f t="shared" si="0"/>
        <v>0</v>
      </c>
      <c r="H6" s="4" t="str">
        <f t="shared" si="1"/>
        <v>，2428492</v>
      </c>
      <c r="I6" s="4" t="str">
        <f>VLOOKUP(A6,HOP!A:U,21,0)</f>
        <v>直连</v>
      </c>
    </row>
    <row r="7" s="4" customFormat="1" spans="1:9">
      <c r="A7" s="5">
        <v>17445610017</v>
      </c>
      <c r="B7" s="6">
        <v>44614</v>
      </c>
      <c r="C7" s="6">
        <v>44615</v>
      </c>
      <c r="D7" s="4">
        <v>208</v>
      </c>
      <c r="E7" s="4" t="str">
        <f>VLOOKUP(A7,HOP!A:L,12,0)</f>
        <v>208.00</v>
      </c>
      <c r="F7" s="4" t="str">
        <f>VLOOKUP(A7,HOP!A:C,3,0)</f>
        <v>2429889</v>
      </c>
      <c r="G7" s="4">
        <f t="shared" si="0"/>
        <v>0</v>
      </c>
      <c r="H7" s="4" t="str">
        <f t="shared" si="1"/>
        <v>，2429889</v>
      </c>
      <c r="I7" s="4" t="str">
        <f>VLOOKUP(A7,HOP!A:U,21,0)</f>
        <v>直采</v>
      </c>
    </row>
    <row r="8" s="4" customFormat="1" spans="1:9">
      <c r="A8" s="5">
        <v>17446416527</v>
      </c>
      <c r="B8" s="6">
        <v>44614</v>
      </c>
      <c r="C8" s="6">
        <v>44615</v>
      </c>
      <c r="D8" s="4">
        <v>624</v>
      </c>
      <c r="E8" s="4" t="str">
        <f>VLOOKUP(A8,HOP!A:L,12,0)</f>
        <v>624.00</v>
      </c>
      <c r="F8" s="4" t="str">
        <f>VLOOKUP(A8,HOP!A:C,3,0)</f>
        <v>2430146</v>
      </c>
      <c r="G8" s="4">
        <f t="shared" si="0"/>
        <v>0</v>
      </c>
      <c r="H8" s="4" t="str">
        <f t="shared" si="1"/>
        <v>，2430146</v>
      </c>
      <c r="I8" s="4" t="str">
        <f>VLOOKUP(A8,HOP!A:U,21,0)</f>
        <v>直采</v>
      </c>
    </row>
    <row r="9" s="4" customFormat="1" spans="1:9">
      <c r="A9" s="5">
        <v>17446547695</v>
      </c>
      <c r="B9" s="6">
        <v>44614</v>
      </c>
      <c r="C9" s="6">
        <v>44615</v>
      </c>
      <c r="D9" s="4">
        <v>543.38</v>
      </c>
      <c r="E9" s="4" t="str">
        <f>VLOOKUP(A9,HOP!A:L,12,0)</f>
        <v>543.38</v>
      </c>
      <c r="F9" s="4" t="str">
        <f>VLOOKUP(A9,HOP!A:C,3,0)</f>
        <v>2430214</v>
      </c>
      <c r="G9" s="4">
        <f t="shared" si="0"/>
        <v>0</v>
      </c>
      <c r="H9" s="4" t="str">
        <f t="shared" si="1"/>
        <v>，2430214</v>
      </c>
      <c r="I9" s="4" t="str">
        <f>VLOOKUP(A9,HOP!A:U,21,0)</f>
        <v>直连</v>
      </c>
    </row>
    <row r="10" s="4" customFormat="1" spans="1:9">
      <c r="A10" s="5">
        <v>17447487730</v>
      </c>
      <c r="B10" s="6">
        <v>44614</v>
      </c>
      <c r="C10" s="6">
        <v>44615</v>
      </c>
      <c r="D10" s="4">
        <v>210</v>
      </c>
      <c r="E10" s="4" t="str">
        <f>VLOOKUP(A10,HOP!A:L,12,0)</f>
        <v>210.00</v>
      </c>
      <c r="F10" s="4" t="str">
        <f>VLOOKUP(A10,HOP!A:C,3,0)</f>
        <v>2430553</v>
      </c>
      <c r="G10" s="4">
        <f t="shared" si="0"/>
        <v>0</v>
      </c>
      <c r="H10" s="4" t="str">
        <f t="shared" si="1"/>
        <v>，2430553</v>
      </c>
      <c r="I10" s="4" t="str">
        <f>VLOOKUP(A10,HOP!A:U,21,0)</f>
        <v>直采</v>
      </c>
    </row>
    <row r="11" s="4" customFormat="1" spans="1:9">
      <c r="A11" s="5">
        <v>17446972265</v>
      </c>
      <c r="B11" s="6">
        <v>44614</v>
      </c>
      <c r="C11" s="6">
        <v>44615</v>
      </c>
      <c r="D11" s="4">
        <v>208</v>
      </c>
      <c r="E11" s="4" t="str">
        <f>VLOOKUP(A11,HOP!A:L,12,0)</f>
        <v>208.00</v>
      </c>
      <c r="F11" s="4" t="str">
        <f>VLOOKUP(A11,HOP!A:C,3,0)</f>
        <v>2430617</v>
      </c>
      <c r="G11" s="4">
        <f t="shared" si="0"/>
        <v>0</v>
      </c>
      <c r="H11" s="4" t="str">
        <f t="shared" si="1"/>
        <v>，2430617</v>
      </c>
      <c r="I11" s="4" t="str">
        <f>VLOOKUP(A11,HOP!A:U,21,0)</f>
        <v>直采</v>
      </c>
    </row>
    <row r="12" s="4" customFormat="1" spans="1:9">
      <c r="A12" s="5">
        <v>17448155788</v>
      </c>
      <c r="B12" s="6">
        <v>44614</v>
      </c>
      <c r="C12" s="6">
        <v>44615</v>
      </c>
      <c r="D12" s="4">
        <v>468.24</v>
      </c>
      <c r="E12" s="4" t="str">
        <f>VLOOKUP(A12,HOP!A:L,12,0)</f>
        <v>468.24</v>
      </c>
      <c r="F12" s="4" t="str">
        <f>VLOOKUP(A12,HOP!A:C,3,0)</f>
        <v>2430834</v>
      </c>
      <c r="G12" s="4">
        <f t="shared" si="0"/>
        <v>0</v>
      </c>
      <c r="H12" s="4" t="str">
        <f t="shared" si="1"/>
        <v>，2430834</v>
      </c>
      <c r="I12" s="4" t="str">
        <f>VLOOKUP(A12,HOP!A:U,21,0)</f>
        <v>直连</v>
      </c>
    </row>
    <row r="13" s="4" customFormat="1" hidden="1" spans="1:9">
      <c r="A13" s="5">
        <v>17452418146</v>
      </c>
      <c r="B13" s="6">
        <v>44614</v>
      </c>
      <c r="C13" s="6">
        <v>44615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17452495757</v>
      </c>
      <c r="B14" s="6">
        <v>44614</v>
      </c>
      <c r="C14" s="6">
        <v>44615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spans="1:9">
      <c r="A15" s="5">
        <v>17453252792</v>
      </c>
      <c r="B15" s="6">
        <v>44614</v>
      </c>
      <c r="C15" s="6">
        <v>44615</v>
      </c>
      <c r="D15" s="4">
        <v>210</v>
      </c>
      <c r="E15" s="4" t="str">
        <f>VLOOKUP(A15,HOP!A:L,12,0)</f>
        <v>210.00</v>
      </c>
      <c r="F15" s="4" t="str">
        <f>VLOOKUP(A15,HOP!A:C,3,0)</f>
        <v>2431219</v>
      </c>
      <c r="G15" s="4">
        <f t="shared" si="0"/>
        <v>0</v>
      </c>
      <c r="H15" s="4" t="str">
        <f t="shared" si="1"/>
        <v>，2431219</v>
      </c>
      <c r="I15" s="4" t="str">
        <f>VLOOKUP(A15,HOP!A:U,21,0)</f>
        <v>直采</v>
      </c>
    </row>
    <row r="16" s="4" customFormat="1" spans="1:9">
      <c r="A16" s="5">
        <v>17453473761</v>
      </c>
      <c r="B16" s="6">
        <v>44614</v>
      </c>
      <c r="C16" s="6">
        <v>44615</v>
      </c>
      <c r="D16" s="4">
        <v>234.12</v>
      </c>
      <c r="E16" s="4" t="str">
        <f>VLOOKUP(A16,HOP!A:L,12,0)</f>
        <v>234.12</v>
      </c>
      <c r="F16" s="4" t="str">
        <f>VLOOKUP(A16,HOP!A:C,3,0)</f>
        <v>2431341</v>
      </c>
      <c r="G16" s="4">
        <f t="shared" si="0"/>
        <v>0</v>
      </c>
      <c r="H16" s="4" t="str">
        <f t="shared" si="1"/>
        <v>，2431341</v>
      </c>
      <c r="I16" s="4" t="str">
        <f>VLOOKUP(A16,HOP!A:U,21,0)</f>
        <v>直连</v>
      </c>
    </row>
    <row r="17" s="4" customFormat="1" spans="1:9">
      <c r="A17" s="5">
        <v>17454205661</v>
      </c>
      <c r="B17" s="6">
        <v>44614</v>
      </c>
      <c r="C17" s="6">
        <v>44615</v>
      </c>
      <c r="D17" s="4">
        <v>161.2</v>
      </c>
      <c r="E17" s="4" t="str">
        <f>VLOOKUP(A17,HOP!A:L,12,0)</f>
        <v>161.20</v>
      </c>
      <c r="F17" s="4" t="str">
        <f>VLOOKUP(A17,HOP!A:C,3,0)</f>
        <v>2431560</v>
      </c>
      <c r="G17" s="4">
        <f t="shared" si="0"/>
        <v>0</v>
      </c>
      <c r="H17" s="4" t="str">
        <f t="shared" si="1"/>
        <v>，2431560</v>
      </c>
      <c r="I17" s="4" t="str">
        <f>VLOOKUP(A17,HOP!A:U,21,0)</f>
        <v>直连</v>
      </c>
    </row>
    <row r="18" s="4" customFormat="1" spans="1:9">
      <c r="A18" s="5">
        <v>17454243151</v>
      </c>
      <c r="B18" s="6">
        <v>44614</v>
      </c>
      <c r="C18" s="6">
        <v>44615</v>
      </c>
      <c r="D18" s="4">
        <v>186.66</v>
      </c>
      <c r="E18" s="4" t="str">
        <f>VLOOKUP(A18,HOP!A:L,12,0)</f>
        <v>186.66</v>
      </c>
      <c r="F18" s="4" t="str">
        <f>VLOOKUP(A18,HOP!A:C,3,0)</f>
        <v>2431565</v>
      </c>
      <c r="G18" s="4">
        <f t="shared" si="0"/>
        <v>0</v>
      </c>
      <c r="H18" s="4" t="str">
        <f t="shared" si="1"/>
        <v>，2431565</v>
      </c>
      <c r="I18" s="4" t="str">
        <f>VLOOKUP(A18,HOP!A:U,21,0)</f>
        <v>直采</v>
      </c>
    </row>
    <row r="19" s="4" customFormat="1" spans="1:9">
      <c r="A19" s="5">
        <v>17454777019</v>
      </c>
      <c r="B19" s="6">
        <v>44614</v>
      </c>
      <c r="C19" s="6">
        <v>44615</v>
      </c>
      <c r="D19" s="4">
        <v>186.66</v>
      </c>
      <c r="E19" s="4" t="str">
        <f>VLOOKUP(A19,HOP!A:L,12,0)</f>
        <v>186.66</v>
      </c>
      <c r="F19" s="4" t="str">
        <f>VLOOKUP(A19,HOP!A:C,3,0)</f>
        <v>2431634</v>
      </c>
      <c r="G19" s="4">
        <f t="shared" si="0"/>
        <v>0</v>
      </c>
      <c r="H19" s="4" t="str">
        <f t="shared" si="1"/>
        <v>，2431634</v>
      </c>
      <c r="I19" s="4" t="str">
        <f>VLOOKUP(A19,HOP!A:U,21,0)</f>
        <v>直采</v>
      </c>
    </row>
    <row r="21" spans="4:4">
      <c r="D21" s="4">
        <f>SUM(D2:D20)</f>
        <v>6561.97</v>
      </c>
    </row>
    <row r="27" spans="1:6">
      <c r="A27" s="4" t="s">
        <v>97</v>
      </c>
      <c r="E27" s="4">
        <v>4911.32</v>
      </c>
      <c r="F27" s="4">
        <v>6073.68</v>
      </c>
    </row>
    <row r="28" spans="1:6">
      <c r="A28" s="4" t="s">
        <v>98</v>
      </c>
      <c r="E28" s="4">
        <v>1650.65</v>
      </c>
      <c r="F28" s="4">
        <v>2041.31</v>
      </c>
    </row>
    <row r="29" spans="1:6">
      <c r="A29" s="4" t="s">
        <v>99</v>
      </c>
      <c r="E29" s="4">
        <f>SUBTOTAL(9,E27:E28)</f>
        <v>6561.97</v>
      </c>
      <c r="F29" s="4">
        <f>SUBTOTAL(9,F27:F28)</f>
        <v>8114.99</v>
      </c>
    </row>
    <row r="30" spans="1:1">
      <c r="A30" s="4" t="s">
        <v>100</v>
      </c>
    </row>
  </sheetData>
  <autoFilter ref="A1:XFD21">
    <filterColumn colId="3">
      <filters blank="1">
        <filter val="210"/>
        <filter val="243.71"/>
        <filter val="832"/>
        <filter val="161.2"/>
        <filter val="234.12"/>
        <filter val="624"/>
        <filter val="468.24"/>
        <filter val="186.66"/>
        <filter val="6561.97"/>
        <filter val="208"/>
        <filter val="1178"/>
        <filter val="543.38"/>
        <filter val="479"/>
        <filter val="589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101</v>
      </c>
      <c r="B1" s="2" t="s">
        <v>102</v>
      </c>
      <c r="C1" s="2" t="s">
        <v>103</v>
      </c>
      <c r="D1" s="2" t="s">
        <v>104</v>
      </c>
      <c r="E1" s="2" t="s">
        <v>13</v>
      </c>
      <c r="F1" s="2" t="s">
        <v>5</v>
      </c>
      <c r="G1" s="2" t="s">
        <v>6</v>
      </c>
      <c r="H1" s="2" t="s">
        <v>105</v>
      </c>
      <c r="I1" s="2" t="s">
        <v>106</v>
      </c>
      <c r="J1" s="2" t="s">
        <v>107</v>
      </c>
      <c r="K1" s="2" t="s">
        <v>108</v>
      </c>
      <c r="L1" s="2" t="s">
        <v>109</v>
      </c>
      <c r="M1" s="2" t="s">
        <v>110</v>
      </c>
      <c r="N1" s="2" t="s">
        <v>111</v>
      </c>
      <c r="O1" s="2" t="s">
        <v>112</v>
      </c>
      <c r="P1" s="2" t="s">
        <v>113</v>
      </c>
      <c r="Q1" s="2" t="s">
        <v>114</v>
      </c>
      <c r="R1" s="2" t="s">
        <v>115</v>
      </c>
      <c r="S1" s="2" t="s">
        <v>116</v>
      </c>
      <c r="T1" s="2" t="s">
        <v>117</v>
      </c>
      <c r="U1" s="2" t="s">
        <v>118</v>
      </c>
    </row>
    <row r="2" s="1" customFormat="1" spans="1:21">
      <c r="A2" s="3">
        <v>17454777019</v>
      </c>
      <c r="B2" s="1" t="s">
        <v>119</v>
      </c>
      <c r="C2" s="1" t="s">
        <v>120</v>
      </c>
      <c r="D2" s="1" t="s">
        <v>121</v>
      </c>
      <c r="E2" s="1" t="s">
        <v>95</v>
      </c>
      <c r="F2" s="1" t="s">
        <v>119</v>
      </c>
      <c r="G2" s="1" t="s">
        <v>122</v>
      </c>
      <c r="H2" s="1" t="s">
        <v>123</v>
      </c>
      <c r="I2" s="1" t="s">
        <v>124</v>
      </c>
      <c r="J2" s="1" t="s">
        <v>125</v>
      </c>
      <c r="K2" s="1" t="s">
        <v>124</v>
      </c>
      <c r="L2" s="1" t="s">
        <v>124</v>
      </c>
      <c r="M2" s="1" t="s">
        <v>126</v>
      </c>
      <c r="N2" s="1" t="s">
        <v>126</v>
      </c>
      <c r="O2" s="1" t="s">
        <v>127</v>
      </c>
      <c r="P2" s="1" t="s">
        <v>128</v>
      </c>
      <c r="Q2" s="1" t="s">
        <v>129</v>
      </c>
      <c r="R2" s="1" t="s">
        <v>130</v>
      </c>
      <c r="S2" s="1" t="s">
        <v>131</v>
      </c>
      <c r="T2" s="1" t="s">
        <v>132</v>
      </c>
      <c r="U2" s="1" t="s">
        <v>133</v>
      </c>
    </row>
    <row r="3" s="1" customFormat="1" spans="1:21">
      <c r="A3" s="3">
        <v>17454243151</v>
      </c>
      <c r="B3" s="1" t="s">
        <v>119</v>
      </c>
      <c r="C3" s="1" t="s">
        <v>134</v>
      </c>
      <c r="D3" s="1" t="s">
        <v>121</v>
      </c>
      <c r="E3" s="1" t="s">
        <v>92</v>
      </c>
      <c r="F3" s="1" t="s">
        <v>119</v>
      </c>
      <c r="G3" s="1" t="s">
        <v>122</v>
      </c>
      <c r="H3" s="1" t="s">
        <v>123</v>
      </c>
      <c r="I3" s="1" t="s">
        <v>124</v>
      </c>
      <c r="J3" s="1" t="s">
        <v>125</v>
      </c>
      <c r="K3" s="1" t="s">
        <v>124</v>
      </c>
      <c r="L3" s="1" t="s">
        <v>124</v>
      </c>
      <c r="M3" s="1" t="s">
        <v>126</v>
      </c>
      <c r="N3" s="1" t="s">
        <v>126</v>
      </c>
      <c r="O3" s="1" t="s">
        <v>127</v>
      </c>
      <c r="P3" s="1" t="s">
        <v>128</v>
      </c>
      <c r="Q3" s="1" t="s">
        <v>129</v>
      </c>
      <c r="R3" s="1" t="s">
        <v>135</v>
      </c>
      <c r="S3" s="1" t="s">
        <v>131</v>
      </c>
      <c r="T3" s="1" t="s">
        <v>132</v>
      </c>
      <c r="U3" s="1" t="s">
        <v>133</v>
      </c>
    </row>
    <row r="4" s="1" customFormat="1" spans="1:21">
      <c r="A4" s="3">
        <v>17454205661</v>
      </c>
      <c r="B4" s="1" t="s">
        <v>119</v>
      </c>
      <c r="C4" s="1" t="s">
        <v>136</v>
      </c>
      <c r="D4" s="1" t="s">
        <v>137</v>
      </c>
      <c r="E4" s="1" t="s">
        <v>88</v>
      </c>
      <c r="F4" s="1" t="s">
        <v>119</v>
      </c>
      <c r="G4" s="1" t="s">
        <v>122</v>
      </c>
      <c r="H4" s="1" t="s">
        <v>123</v>
      </c>
      <c r="I4" s="1" t="s">
        <v>138</v>
      </c>
      <c r="J4" s="1" t="s">
        <v>125</v>
      </c>
      <c r="K4" s="1" t="s">
        <v>138</v>
      </c>
      <c r="L4" s="1" t="s">
        <v>138</v>
      </c>
      <c r="M4" s="1" t="s">
        <v>126</v>
      </c>
      <c r="N4" s="1" t="s">
        <v>126</v>
      </c>
      <c r="O4" s="1" t="s">
        <v>127</v>
      </c>
      <c r="P4" s="1" t="s">
        <v>128</v>
      </c>
      <c r="Q4" s="1" t="s">
        <v>129</v>
      </c>
      <c r="R4" s="1" t="s">
        <v>139</v>
      </c>
      <c r="S4" s="1" t="s">
        <v>131</v>
      </c>
      <c r="T4" s="1" t="s">
        <v>132</v>
      </c>
      <c r="U4" s="1" t="s">
        <v>140</v>
      </c>
    </row>
    <row r="5" s="1" customFormat="1" spans="1:21">
      <c r="A5" s="3">
        <v>17453473761</v>
      </c>
      <c r="B5" s="1" t="s">
        <v>119</v>
      </c>
      <c r="C5" s="1" t="s">
        <v>141</v>
      </c>
      <c r="D5" s="1" t="s">
        <v>142</v>
      </c>
      <c r="E5" s="1" t="s">
        <v>83</v>
      </c>
      <c r="F5" s="1" t="s">
        <v>119</v>
      </c>
      <c r="G5" s="1" t="s">
        <v>122</v>
      </c>
      <c r="H5" s="1" t="s">
        <v>123</v>
      </c>
      <c r="I5" s="1" t="s">
        <v>143</v>
      </c>
      <c r="J5" s="1" t="s">
        <v>125</v>
      </c>
      <c r="K5" s="1" t="s">
        <v>143</v>
      </c>
      <c r="L5" s="1" t="s">
        <v>143</v>
      </c>
      <c r="M5" s="1" t="s">
        <v>126</v>
      </c>
      <c r="N5" s="1" t="s">
        <v>126</v>
      </c>
      <c r="O5" s="1" t="s">
        <v>127</v>
      </c>
      <c r="P5" s="1" t="s">
        <v>128</v>
      </c>
      <c r="Q5" s="1" t="s">
        <v>129</v>
      </c>
      <c r="R5" s="1" t="s">
        <v>144</v>
      </c>
      <c r="S5" s="1" t="s">
        <v>131</v>
      </c>
      <c r="T5" s="1" t="s">
        <v>132</v>
      </c>
      <c r="U5" s="1" t="s">
        <v>140</v>
      </c>
    </row>
    <row r="6" s="1" customFormat="1" spans="1:21">
      <c r="A6" s="3">
        <v>17453252792</v>
      </c>
      <c r="B6" s="1" t="s">
        <v>119</v>
      </c>
      <c r="C6" s="1" t="s">
        <v>145</v>
      </c>
      <c r="D6" s="1" t="s">
        <v>146</v>
      </c>
      <c r="E6" s="1" t="s">
        <v>80</v>
      </c>
      <c r="F6" s="1" t="s">
        <v>119</v>
      </c>
      <c r="G6" s="1" t="s">
        <v>122</v>
      </c>
      <c r="H6" s="1" t="s">
        <v>123</v>
      </c>
      <c r="I6" s="1" t="s">
        <v>147</v>
      </c>
      <c r="J6" s="1" t="s">
        <v>125</v>
      </c>
      <c r="K6" s="1" t="s">
        <v>147</v>
      </c>
      <c r="L6" s="1" t="s">
        <v>147</v>
      </c>
      <c r="M6" s="1" t="s">
        <v>126</v>
      </c>
      <c r="N6" s="1" t="s">
        <v>126</v>
      </c>
      <c r="O6" s="1" t="s">
        <v>127</v>
      </c>
      <c r="P6" s="1" t="s">
        <v>128</v>
      </c>
      <c r="Q6" s="1" t="s">
        <v>129</v>
      </c>
      <c r="R6" s="1" t="s">
        <v>148</v>
      </c>
      <c r="S6" s="1" t="s">
        <v>131</v>
      </c>
      <c r="T6" s="1" t="s">
        <v>132</v>
      </c>
      <c r="U6" s="1" t="s">
        <v>133</v>
      </c>
    </row>
    <row r="7" s="1" customFormat="1" spans="1:21">
      <c r="A7" s="3">
        <v>17448155788</v>
      </c>
      <c r="B7" s="1" t="s">
        <v>119</v>
      </c>
      <c r="C7" s="1" t="s">
        <v>149</v>
      </c>
      <c r="D7" s="1" t="s">
        <v>142</v>
      </c>
      <c r="E7" s="1" t="s">
        <v>71</v>
      </c>
      <c r="F7" s="1" t="s">
        <v>119</v>
      </c>
      <c r="G7" s="1" t="s">
        <v>122</v>
      </c>
      <c r="H7" s="1" t="s">
        <v>123</v>
      </c>
      <c r="I7" s="1" t="s">
        <v>150</v>
      </c>
      <c r="J7" s="1" t="s">
        <v>125</v>
      </c>
      <c r="K7" s="1" t="s">
        <v>150</v>
      </c>
      <c r="L7" s="1" t="s">
        <v>150</v>
      </c>
      <c r="M7" s="1" t="s">
        <v>126</v>
      </c>
      <c r="N7" s="1" t="s">
        <v>126</v>
      </c>
      <c r="O7" s="1" t="s">
        <v>127</v>
      </c>
      <c r="P7" s="1" t="s">
        <v>128</v>
      </c>
      <c r="Q7" s="1" t="s">
        <v>129</v>
      </c>
      <c r="R7" s="1" t="s">
        <v>151</v>
      </c>
      <c r="S7" s="1" t="s">
        <v>131</v>
      </c>
      <c r="T7" s="1" t="s">
        <v>132</v>
      </c>
      <c r="U7" s="1" t="s">
        <v>140</v>
      </c>
    </row>
    <row r="8" s="1" customFormat="1" spans="1:21">
      <c r="A8" s="3">
        <v>17446972265</v>
      </c>
      <c r="B8" s="1" t="s">
        <v>119</v>
      </c>
      <c r="C8" s="1" t="s">
        <v>152</v>
      </c>
      <c r="D8" s="1" t="s">
        <v>153</v>
      </c>
      <c r="E8" s="1" t="s">
        <v>67</v>
      </c>
      <c r="F8" s="1" t="s">
        <v>119</v>
      </c>
      <c r="G8" s="1" t="s">
        <v>122</v>
      </c>
      <c r="H8" s="1" t="s">
        <v>123</v>
      </c>
      <c r="I8" s="1" t="s">
        <v>154</v>
      </c>
      <c r="J8" s="1" t="s">
        <v>125</v>
      </c>
      <c r="K8" s="1" t="s">
        <v>154</v>
      </c>
      <c r="L8" s="1" t="s">
        <v>154</v>
      </c>
      <c r="M8" s="1" t="s">
        <v>126</v>
      </c>
      <c r="N8" s="1" t="s">
        <v>126</v>
      </c>
      <c r="O8" s="1" t="s">
        <v>127</v>
      </c>
      <c r="P8" s="1" t="s">
        <v>128</v>
      </c>
      <c r="Q8" s="1" t="s">
        <v>129</v>
      </c>
      <c r="R8" s="1" t="s">
        <v>155</v>
      </c>
      <c r="S8" s="1" t="s">
        <v>131</v>
      </c>
      <c r="T8" s="1" t="s">
        <v>132</v>
      </c>
      <c r="U8" s="1" t="s">
        <v>133</v>
      </c>
    </row>
    <row r="9" s="1" customFormat="1" spans="1:21">
      <c r="A9" s="3">
        <v>17447487730</v>
      </c>
      <c r="B9" s="1" t="s">
        <v>119</v>
      </c>
      <c r="C9" s="1" t="s">
        <v>156</v>
      </c>
      <c r="D9" s="1" t="s">
        <v>146</v>
      </c>
      <c r="E9" s="1" t="s">
        <v>64</v>
      </c>
      <c r="F9" s="1" t="s">
        <v>119</v>
      </c>
      <c r="G9" s="1" t="s">
        <v>122</v>
      </c>
      <c r="H9" s="1" t="s">
        <v>123</v>
      </c>
      <c r="I9" s="1" t="s">
        <v>147</v>
      </c>
      <c r="J9" s="1" t="s">
        <v>125</v>
      </c>
      <c r="K9" s="1" t="s">
        <v>147</v>
      </c>
      <c r="L9" s="1" t="s">
        <v>147</v>
      </c>
      <c r="M9" s="1" t="s">
        <v>126</v>
      </c>
      <c r="N9" s="1" t="s">
        <v>126</v>
      </c>
      <c r="O9" s="1" t="s">
        <v>127</v>
      </c>
      <c r="P9" s="1" t="s">
        <v>128</v>
      </c>
      <c r="Q9" s="1" t="s">
        <v>129</v>
      </c>
      <c r="R9" s="1" t="s">
        <v>157</v>
      </c>
      <c r="S9" s="1" t="s">
        <v>131</v>
      </c>
      <c r="T9" s="1" t="s">
        <v>132</v>
      </c>
      <c r="U9" s="1" t="s">
        <v>133</v>
      </c>
    </row>
    <row r="10" s="1" customFormat="1" spans="1:21">
      <c r="A10" s="3">
        <v>17446547695</v>
      </c>
      <c r="B10" s="1" t="s">
        <v>119</v>
      </c>
      <c r="C10" s="1" t="s">
        <v>158</v>
      </c>
      <c r="D10" s="1" t="s">
        <v>159</v>
      </c>
      <c r="E10" s="1" t="s">
        <v>160</v>
      </c>
      <c r="F10" s="1" t="s">
        <v>119</v>
      </c>
      <c r="G10" s="1" t="s">
        <v>122</v>
      </c>
      <c r="H10" s="1" t="s">
        <v>123</v>
      </c>
      <c r="I10" s="1" t="s">
        <v>161</v>
      </c>
      <c r="J10" s="1" t="s">
        <v>125</v>
      </c>
      <c r="K10" s="1" t="s">
        <v>161</v>
      </c>
      <c r="L10" s="1" t="s">
        <v>161</v>
      </c>
      <c r="M10" s="1" t="s">
        <v>126</v>
      </c>
      <c r="N10" s="1" t="s">
        <v>126</v>
      </c>
      <c r="O10" s="1" t="s">
        <v>127</v>
      </c>
      <c r="P10" s="1" t="s">
        <v>128</v>
      </c>
      <c r="Q10" s="1" t="s">
        <v>129</v>
      </c>
      <c r="R10" s="1" t="s">
        <v>162</v>
      </c>
      <c r="S10" s="1" t="s">
        <v>131</v>
      </c>
      <c r="T10" s="1" t="s">
        <v>132</v>
      </c>
      <c r="U10" s="1" t="s">
        <v>140</v>
      </c>
    </row>
    <row r="11" s="1" customFormat="1" spans="1:21">
      <c r="A11" s="3">
        <v>17446416527</v>
      </c>
      <c r="B11" s="1" t="s">
        <v>119</v>
      </c>
      <c r="C11" s="1" t="s">
        <v>163</v>
      </c>
      <c r="D11" s="1" t="s">
        <v>153</v>
      </c>
      <c r="E11" s="1" t="s">
        <v>56</v>
      </c>
      <c r="F11" s="1" t="s">
        <v>119</v>
      </c>
      <c r="G11" s="1" t="s">
        <v>122</v>
      </c>
      <c r="H11" s="1" t="s">
        <v>123</v>
      </c>
      <c r="I11" s="1" t="s">
        <v>164</v>
      </c>
      <c r="J11" s="1" t="s">
        <v>125</v>
      </c>
      <c r="K11" s="1" t="s">
        <v>164</v>
      </c>
      <c r="L11" s="1" t="s">
        <v>164</v>
      </c>
      <c r="M11" s="1" t="s">
        <v>126</v>
      </c>
      <c r="N11" s="1" t="s">
        <v>126</v>
      </c>
      <c r="O11" s="1" t="s">
        <v>127</v>
      </c>
      <c r="P11" s="1" t="s">
        <v>128</v>
      </c>
      <c r="Q11" s="1" t="s">
        <v>129</v>
      </c>
      <c r="R11" s="1" t="s">
        <v>165</v>
      </c>
      <c r="S11" s="1" t="s">
        <v>131</v>
      </c>
      <c r="T11" s="1" t="s">
        <v>132</v>
      </c>
      <c r="U11" s="1" t="s">
        <v>133</v>
      </c>
    </row>
    <row r="12" s="1" customFormat="1" spans="1:21">
      <c r="A12" s="3">
        <v>17445610017</v>
      </c>
      <c r="B12" s="1" t="s">
        <v>166</v>
      </c>
      <c r="C12" s="1" t="s">
        <v>167</v>
      </c>
      <c r="D12" s="1" t="s">
        <v>153</v>
      </c>
      <c r="E12" s="1" t="s">
        <v>53</v>
      </c>
      <c r="F12" s="1" t="s">
        <v>119</v>
      </c>
      <c r="G12" s="1" t="s">
        <v>122</v>
      </c>
      <c r="H12" s="1" t="s">
        <v>123</v>
      </c>
      <c r="I12" s="1" t="s">
        <v>154</v>
      </c>
      <c r="J12" s="1" t="s">
        <v>125</v>
      </c>
      <c r="K12" s="1" t="s">
        <v>154</v>
      </c>
      <c r="L12" s="1" t="s">
        <v>154</v>
      </c>
      <c r="M12" s="1" t="s">
        <v>126</v>
      </c>
      <c r="N12" s="1" t="s">
        <v>126</v>
      </c>
      <c r="O12" s="1" t="s">
        <v>127</v>
      </c>
      <c r="P12" s="1" t="s">
        <v>128</v>
      </c>
      <c r="Q12" s="1" t="s">
        <v>129</v>
      </c>
      <c r="R12" s="1" t="s">
        <v>168</v>
      </c>
      <c r="S12" s="1" t="s">
        <v>131</v>
      </c>
      <c r="T12" s="1" t="s">
        <v>132</v>
      </c>
      <c r="U12" s="1" t="s">
        <v>133</v>
      </c>
    </row>
    <row r="13" s="1" customFormat="1" spans="1:21">
      <c r="A13" s="3">
        <v>17439337106</v>
      </c>
      <c r="B13" s="1" t="s">
        <v>166</v>
      </c>
      <c r="C13" s="1" t="s">
        <v>169</v>
      </c>
      <c r="D13" s="1" t="s">
        <v>170</v>
      </c>
      <c r="E13" s="1" t="s">
        <v>49</v>
      </c>
      <c r="F13" s="1" t="s">
        <v>119</v>
      </c>
      <c r="G13" s="1" t="s">
        <v>122</v>
      </c>
      <c r="H13" s="1" t="s">
        <v>123</v>
      </c>
      <c r="I13" s="1" t="s">
        <v>171</v>
      </c>
      <c r="J13" s="1" t="s">
        <v>125</v>
      </c>
      <c r="K13" s="1" t="s">
        <v>171</v>
      </c>
      <c r="L13" s="1" t="s">
        <v>171</v>
      </c>
      <c r="M13" s="1" t="s">
        <v>126</v>
      </c>
      <c r="N13" s="1" t="s">
        <v>126</v>
      </c>
      <c r="O13" s="1" t="s">
        <v>127</v>
      </c>
      <c r="P13" s="1" t="s">
        <v>128</v>
      </c>
      <c r="Q13" s="1" t="s">
        <v>129</v>
      </c>
      <c r="R13" s="1" t="s">
        <v>172</v>
      </c>
      <c r="S13" s="1" t="s">
        <v>131</v>
      </c>
      <c r="T13" s="1" t="s">
        <v>132</v>
      </c>
      <c r="U13" s="1" t="s">
        <v>140</v>
      </c>
    </row>
    <row r="14" s="1" customFormat="1" spans="1:21">
      <c r="A14" s="3">
        <v>17438187525</v>
      </c>
      <c r="B14" s="1" t="s">
        <v>166</v>
      </c>
      <c r="C14" s="1" t="s">
        <v>173</v>
      </c>
      <c r="D14" s="1" t="s">
        <v>174</v>
      </c>
      <c r="E14" s="1" t="s">
        <v>45</v>
      </c>
      <c r="F14" s="1" t="s">
        <v>119</v>
      </c>
      <c r="G14" s="1" t="s">
        <v>122</v>
      </c>
      <c r="H14" s="1" t="s">
        <v>123</v>
      </c>
      <c r="I14" s="1" t="s">
        <v>175</v>
      </c>
      <c r="J14" s="1" t="s">
        <v>125</v>
      </c>
      <c r="K14" s="1" t="s">
        <v>175</v>
      </c>
      <c r="L14" s="1" t="s">
        <v>175</v>
      </c>
      <c r="M14" s="1" t="s">
        <v>126</v>
      </c>
      <c r="N14" s="1" t="s">
        <v>126</v>
      </c>
      <c r="O14" s="1" t="s">
        <v>127</v>
      </c>
      <c r="P14" s="1" t="s">
        <v>128</v>
      </c>
      <c r="Q14" s="1" t="s">
        <v>129</v>
      </c>
      <c r="R14" s="1" t="s">
        <v>176</v>
      </c>
      <c r="S14" s="1" t="s">
        <v>131</v>
      </c>
      <c r="T14" s="1" t="s">
        <v>132</v>
      </c>
      <c r="U14" s="1" t="s">
        <v>133</v>
      </c>
    </row>
    <row r="15" s="1" customFormat="1" spans="1:21">
      <c r="A15" s="3">
        <v>17419082686</v>
      </c>
      <c r="B15" s="1" t="s">
        <v>177</v>
      </c>
      <c r="C15" s="1" t="s">
        <v>178</v>
      </c>
      <c r="D15" s="1" t="s">
        <v>174</v>
      </c>
      <c r="E15" s="1" t="s">
        <v>43</v>
      </c>
      <c r="F15" s="1" t="s">
        <v>119</v>
      </c>
      <c r="G15" s="1" t="s">
        <v>122</v>
      </c>
      <c r="H15" s="1" t="s">
        <v>123</v>
      </c>
      <c r="I15" s="1" t="s">
        <v>179</v>
      </c>
      <c r="J15" s="1" t="s">
        <v>125</v>
      </c>
      <c r="K15" s="1" t="s">
        <v>179</v>
      </c>
      <c r="L15" s="1" t="s">
        <v>179</v>
      </c>
      <c r="M15" s="1" t="s">
        <v>126</v>
      </c>
      <c r="N15" s="1" t="s">
        <v>126</v>
      </c>
      <c r="O15" s="1" t="s">
        <v>127</v>
      </c>
      <c r="P15" s="1" t="s">
        <v>128</v>
      </c>
      <c r="Q15" s="1" t="s">
        <v>129</v>
      </c>
      <c r="R15" s="1" t="s">
        <v>180</v>
      </c>
      <c r="S15" s="1" t="s">
        <v>131</v>
      </c>
      <c r="T15" s="1" t="s">
        <v>132</v>
      </c>
      <c r="U15" s="1" t="s">
        <v>133</v>
      </c>
    </row>
    <row r="16" s="1" customFormat="1" spans="1:21">
      <c r="A16" s="3">
        <v>17382413020</v>
      </c>
      <c r="B16" s="1" t="s">
        <v>181</v>
      </c>
      <c r="C16" s="1" t="s">
        <v>182</v>
      </c>
      <c r="D16" s="1" t="s">
        <v>174</v>
      </c>
      <c r="E16" s="1" t="s">
        <v>38</v>
      </c>
      <c r="F16" s="1" t="s">
        <v>119</v>
      </c>
      <c r="G16" s="1" t="s">
        <v>122</v>
      </c>
      <c r="H16" s="1" t="s">
        <v>123</v>
      </c>
      <c r="I16" s="1" t="s">
        <v>183</v>
      </c>
      <c r="J16" s="1" t="s">
        <v>125</v>
      </c>
      <c r="K16" s="1" t="s">
        <v>183</v>
      </c>
      <c r="L16" s="1" t="s">
        <v>183</v>
      </c>
      <c r="M16" s="1" t="s">
        <v>126</v>
      </c>
      <c r="N16" s="1" t="s">
        <v>126</v>
      </c>
      <c r="O16" s="1" t="s">
        <v>127</v>
      </c>
      <c r="P16" s="1" t="s">
        <v>128</v>
      </c>
      <c r="Q16" s="1" t="s">
        <v>129</v>
      </c>
      <c r="R16" s="1" t="s">
        <v>184</v>
      </c>
      <c r="S16" s="1" t="s">
        <v>131</v>
      </c>
      <c r="T16" s="1" t="s">
        <v>132</v>
      </c>
      <c r="U16" s="1" t="s">
        <v>133</v>
      </c>
    </row>
    <row r="17" s="1" customFormat="1" spans="1:21">
      <c r="A17" s="3">
        <v>17337432330</v>
      </c>
      <c r="B17" s="1" t="s">
        <v>185</v>
      </c>
      <c r="C17" s="1" t="s">
        <v>186</v>
      </c>
      <c r="D17" s="1" t="s">
        <v>174</v>
      </c>
      <c r="E17" s="1" t="s">
        <v>31</v>
      </c>
      <c r="F17" s="1" t="s">
        <v>119</v>
      </c>
      <c r="G17" s="1" t="s">
        <v>122</v>
      </c>
      <c r="H17" s="1" t="s">
        <v>123</v>
      </c>
      <c r="I17" s="1" t="s">
        <v>187</v>
      </c>
      <c r="J17" s="1" t="s">
        <v>125</v>
      </c>
      <c r="K17" s="1" t="s">
        <v>187</v>
      </c>
      <c r="L17" s="1" t="s">
        <v>187</v>
      </c>
      <c r="M17" s="1" t="s">
        <v>126</v>
      </c>
      <c r="N17" s="1" t="s">
        <v>126</v>
      </c>
      <c r="O17" s="1" t="s">
        <v>127</v>
      </c>
      <c r="P17" s="1" t="s">
        <v>128</v>
      </c>
      <c r="Q17" s="1" t="s">
        <v>129</v>
      </c>
      <c r="R17" s="1" t="s">
        <v>188</v>
      </c>
      <c r="S17" s="1" t="s">
        <v>131</v>
      </c>
      <c r="T17" s="1" t="s">
        <v>132</v>
      </c>
      <c r="U17" s="1" t="s">
        <v>133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2022-03-10T00:58:03Z</dcterms:created>
  <dcterms:modified xsi:type="dcterms:W3CDTF">2022-03-10T01:17:55Z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764C62D2389949AF9B524D3F15ACBCF3</vt:lpwstr>
  </property>
  <property fmtid="{D5CDD505-2E9C-101B-9397-08002B2CF9AE}" pid="3" name="KSOProductBuildVer">
    <vt:lpwstr>2052-11.1.0.11365</vt:lpwstr>
  </property>
</Properties>
</file>