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<sst xmlns="http://schemas.openxmlformats.org/spreadsheetml/2006/main" count="310" uniqueCount="155">
  <si>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</si>
  <si>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</si>
  <si>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</si>
  <si>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</si>
  <si>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</si>
  <si>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</si>
  <si>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</si>
  <si>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</si>
  <si>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</si>
  <si>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</si>
  <si>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</si>
  <si>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</si>
  <si>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</si>
  <si>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</si>
  <si>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</si>
  <si>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</si>
  <si>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</si>
  <si>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</si>
  <si>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</si>
  <si>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</si>
  <si>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</si>
  <si>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</si>
  <si>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</si>
  <si>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</si>
  <si>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</si>
  <si>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17524389465	</t>
  </si>
  <si>
    <t>Ctrip</t>
  </si>
  <si>
    <t>正常</t>
  </si>
  <si>
    <t>[新加坡]新加坡悦乐加东酒店(SG Clean)(Village Hotel Katong by Far East Hospitality Singapore (SG Clean))(55851944)</t>
  </si>
  <si>
    <t>高级客房&lt;不退款&gt;&lt;2人入住&gt;</t>
  </si>
  <si>
    <t>HKD</t>
  </si>
  <si>
    <t>Green/Adam Bowyer</t>
  </si>
  <si>
    <t>CA13030220310HKD</t>
  </si>
  <si>
    <t>未提现</t>
  </si>
  <si>
    <t>携程开票</t>
  </si>
  <si>
    <t xml:space="preserve">	</t>
  </si>
  <si>
    <t xml:space="preserve">17563939267	</t>
  </si>
  <si>
    <t>[加纳]爱迪生贝斯特韦斯特优质普勒斯酒店(Best Western Plus Edison Inn)(70392588)</t>
  </si>
  <si>
    <t>两大床房&lt;2人入住&gt;&lt;不退款&gt;&lt;早餐&gt;</t>
  </si>
  <si>
    <t>LeDeit/Shirley Marie</t>
  </si>
  <si>
    <t xml:space="preserve">2449895	</t>
  </si>
  <si>
    <t xml:space="preserve">246213858	</t>
  </si>
  <si>
    <t xml:space="preserve">17564166128	</t>
  </si>
  <si>
    <t>[民都鲁]绿庭酒店(Greens Hotel &amp; Suites)(55611682)</t>
  </si>
  <si>
    <t>豪华特大床房&lt;2人入住&gt;&lt;不退款&gt;&lt;早餐&gt;</t>
  </si>
  <si>
    <t>Paul/Paul Marioh Benod</t>
  </si>
  <si>
    <t xml:space="preserve">2449988	</t>
  </si>
  <si>
    <t xml:space="preserve">Acknowledged	</t>
  </si>
  <si>
    <t xml:space="preserve">17572258096	</t>
  </si>
  <si>
    <t>[隆戈]亚眠龙戈巴拉丁斯尼希尔酒店(Initial by Balladins Amiens / Longueau)(80331075)</t>
  </si>
  <si>
    <t>双人间&lt;2人入住&gt;&lt;不退款&gt;</t>
  </si>
  <si>
    <t>cardot/bernard</t>
  </si>
  <si>
    <t xml:space="preserve">321-114019-6997	</t>
  </si>
  <si>
    <t xml:space="preserve">17574048899	</t>
  </si>
  <si>
    <t>[洛斯皮塔莱-德略布雷加特]萨博普拉萨尤罗帕酒店(Hotel SB Plaza Europa)(55626073)</t>
  </si>
  <si>
    <t>双人床房&lt;2人入住&gt;&lt;不退款&gt;</t>
  </si>
  <si>
    <t>Castillo Gonzalez/Zaria</t>
  </si>
  <si>
    <t xml:space="preserve">EXP-1904240878	</t>
  </si>
  <si>
    <t xml:space="preserve">17574347047	</t>
  </si>
  <si>
    <t>[马德里]埃克广场酒店(Exe Plaza Madrid)(55542732)</t>
  </si>
  <si>
    <t>双人床房&lt;不退款&gt;&lt;2人入住&gt;</t>
  </si>
  <si>
    <t>Duarte Villar/David</t>
  </si>
  <si>
    <t xml:space="preserve">17574423579	</t>
  </si>
  <si>
    <t>[新加坡]新加坡四季酒店 (Staycation Approved)(Four Seasons Hotel Singapore (Staycation Approved))(55451630)</t>
  </si>
  <si>
    <t>豪华客房&lt;2人入住&gt;&lt;不退款&gt;</t>
  </si>
  <si>
    <t>Lee/Dick</t>
  </si>
  <si>
    <t xml:space="preserve">2452498	</t>
  </si>
  <si>
    <t xml:space="preserve">17574473858	</t>
  </si>
  <si>
    <t>[首尔]灯塔酒店(Hotel Pharos)(56206404)</t>
  </si>
  <si>
    <t>标准双人房&lt;不退款&gt;&lt;2人入住&gt;</t>
  </si>
  <si>
    <t>PARK/BITNA</t>
  </si>
  <si>
    <t xml:space="preserve">PARK BITNA	</t>
  </si>
  <si>
    <t>，</t>
  </si>
  <si>
    <t xml:space="preserve"> 9046 HKD</t>
  </si>
  <si>
    <t>A220310101331481</t>
  </si>
  <si>
    <t>总计：9046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</si>
  <si>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</si>
  <si>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</si>
  <si>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</si>
  <si>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</si>
  <si>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</si>
  <si>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</si>
  <si>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</si>
  <si>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</si>
  <si>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</si>
  <si>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</si>
  <si>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</si>
  <si>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</si>
  <si>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</si>
  <si>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</si>
  <si>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</si>
  <si>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</si>
  <si>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</si>
  <si>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</si>
  <si>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2022-03-06</t>
  </si>
  <si>
    <t>2452533</t>
  </si>
  <si>
    <t>首尔灯塔酒店</t>
  </si>
  <si>
    <t>PARK BITNA</t>
  </si>
  <si>
    <t>2022-03-07</t>
  </si>
  <si>
    <t>退房日周结</t>
  </si>
  <si>
    <t>338.66</t>
  </si>
  <si>
    <t>418.00</t>
  </si>
  <si>
    <t>0</t>
  </si>
  <si>
    <t>0.00</t>
  </si>
  <si>
    <t>携程汇智国际直连</t>
  </si>
  <si>
    <t>925</t>
  </si>
  <si>
    <t>2022-03-06 19:55:34</t>
  </si>
  <si>
    <t>否</t>
  </si>
  <si>
    <t>汇智国际旅游发展有限公司</t>
  </si>
  <si>
    <t>直连</t>
  </si>
  <si>
    <t>2452498</t>
  </si>
  <si>
    <t>新加坡四季酒店</t>
  </si>
  <si>
    <t>Lee Dick</t>
  </si>
  <si>
    <t>1929.09</t>
  </si>
  <si>
    <t>2381.00</t>
  </si>
  <si>
    <t>2022-03-06 19:05:05</t>
  </si>
  <si>
    <t>2452463</t>
  </si>
  <si>
    <t>埃克广场酒店</t>
  </si>
  <si>
    <t>Duarte Villar David</t>
  </si>
  <si>
    <t>530.68</t>
  </si>
  <si>
    <t>655.00</t>
  </si>
  <si>
    <t>2022-03-06 18:46:27</t>
  </si>
  <si>
    <t>2452280</t>
  </si>
  <si>
    <t>萨博普拉萨尤罗帕酒店</t>
  </si>
  <si>
    <t>Castillo Gonzalez Zaria</t>
  </si>
  <si>
    <t>400.24</t>
  </si>
  <si>
    <t>494.00</t>
  </si>
  <si>
    <t>2022-03-06 17:39:47</t>
  </si>
  <si>
    <t>2451409</t>
  </si>
  <si>
    <t>亚眠龙戈巴拉丁酒店</t>
  </si>
  <si>
    <t>cardot bernard</t>
  </si>
  <si>
    <t>286.00</t>
  </si>
  <si>
    <t>353.00</t>
  </si>
  <si>
    <t>2022-03-06 04:32:42</t>
  </si>
  <si>
    <t>2022-03-05</t>
  </si>
  <si>
    <t>2449988</t>
  </si>
  <si>
    <t>格林斯套房酒店</t>
  </si>
  <si>
    <t>Paul Paul Marioh Benod</t>
  </si>
  <si>
    <t>552.42</t>
  </si>
  <si>
    <t>682.00</t>
  </si>
  <si>
    <t>2022-03-05 12:59:57</t>
  </si>
  <si>
    <t>2449895</t>
  </si>
  <si>
    <t>Best Western Plus Edison Inn</t>
  </si>
  <si>
    <t>LeDeit Shirley Marie</t>
  </si>
  <si>
    <t>577.53</t>
  </si>
  <si>
    <t>713.00</t>
  </si>
  <si>
    <t>2022-03-05 11:59:59</t>
  </si>
  <si>
    <t>2022-03-01</t>
  </si>
  <si>
    <t>2442124</t>
  </si>
  <si>
    <t>新加坡悦乐加东酒店</t>
  </si>
  <si>
    <t>Green Adam Bowyer</t>
  </si>
  <si>
    <t>2022-03-02</t>
  </si>
  <si>
    <t>2710.15</t>
  </si>
  <si>
    <t>3350.00</t>
  </si>
  <si>
    <t>2022-03-01 11:39:32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</si>
</sst>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7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0" fillId="20" borderId="2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44622</v>
      </c>
      <c r="G2" s="6">
        <v>44627</v>
      </c>
      <c r="H2" s="4">
        <v>1</v>
      </c>
      <c r="I2" s="4">
        <v>5</v>
      </c>
      <c r="J2" s="4">
        <v>5</v>
      </c>
      <c r="K2" s="4" t="s">
        <v>30</v>
      </c>
      <c r="L2" s="4">
        <v>3350</v>
      </c>
      <c r="M2" s="4">
        <v>3350</v>
      </c>
      <c r="N2" s="4" t="s">
        <v>31</v>
      </c>
      <c r="O2" s="4" t="s">
        <v>32</v>
      </c>
      <c r="P2" s="4" t="s">
        <v>33</v>
      </c>
      <c r="Q2" s="4">
        <v>0</v>
      </c>
      <c r="R2" s="7">
        <v>44621</v>
      </c>
      <c r="S2" s="6">
        <v>44630</v>
      </c>
      <c r="T2" s="4" t="s">
        <v>34</v>
      </c>
      <c r="U2" s="4">
        <v>3350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44626</v>
      </c>
      <c r="G3" s="6">
        <v>44627</v>
      </c>
      <c r="H3" s="4">
        <v>1</v>
      </c>
      <c r="I3" s="4">
        <v>1</v>
      </c>
      <c r="J3" s="4">
        <v>1</v>
      </c>
      <c r="K3" s="4" t="s">
        <v>30</v>
      </c>
      <c r="L3" s="4">
        <v>713</v>
      </c>
      <c r="M3" s="4">
        <v>713</v>
      </c>
      <c r="N3" s="4" t="s">
        <v>39</v>
      </c>
      <c r="O3" s="4" t="s">
        <v>32</v>
      </c>
      <c r="P3" s="4" t="s">
        <v>33</v>
      </c>
      <c r="Q3" s="4">
        <v>0</v>
      </c>
      <c r="R3" s="7">
        <v>44625</v>
      </c>
      <c r="S3" s="6">
        <v>44630</v>
      </c>
      <c r="T3" s="4" t="s">
        <v>34</v>
      </c>
      <c r="U3" s="4">
        <v>713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44625</v>
      </c>
      <c r="G4" s="6">
        <v>44627</v>
      </c>
      <c r="H4" s="4">
        <v>1</v>
      </c>
      <c r="I4" s="4">
        <v>2</v>
      </c>
      <c r="J4" s="4">
        <v>2</v>
      </c>
      <c r="K4" s="4" t="s">
        <v>30</v>
      </c>
      <c r="L4" s="4">
        <v>682</v>
      </c>
      <c r="M4" s="4">
        <v>682</v>
      </c>
      <c r="N4" s="4" t="s">
        <v>45</v>
      </c>
      <c r="O4" s="4" t="s">
        <v>32</v>
      </c>
      <c r="P4" s="4" t="s">
        <v>33</v>
      </c>
      <c r="Q4" s="4">
        <v>0</v>
      </c>
      <c r="R4" s="7">
        <v>44625</v>
      </c>
      <c r="S4" s="6">
        <v>44630</v>
      </c>
      <c r="T4" s="4" t="s">
        <v>34</v>
      </c>
      <c r="U4" s="4">
        <v>682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44626</v>
      </c>
      <c r="G5" s="6">
        <v>44627</v>
      </c>
      <c r="H5" s="4">
        <v>1</v>
      </c>
      <c r="I5" s="4">
        <v>1</v>
      </c>
      <c r="J5" s="4">
        <v>1</v>
      </c>
      <c r="K5" s="4" t="s">
        <v>30</v>
      </c>
      <c r="L5" s="4">
        <v>353</v>
      </c>
      <c r="M5" s="4">
        <v>353</v>
      </c>
      <c r="N5" s="4" t="s">
        <v>51</v>
      </c>
      <c r="O5" s="4" t="s">
        <v>32</v>
      </c>
      <c r="P5" s="4" t="s">
        <v>33</v>
      </c>
      <c r="Q5" s="4">
        <v>0</v>
      </c>
      <c r="R5" s="7">
        <v>44626</v>
      </c>
      <c r="S5" s="6">
        <v>44630</v>
      </c>
      <c r="T5" s="4" t="s">
        <v>34</v>
      </c>
      <c r="U5" s="4">
        <v>353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44626</v>
      </c>
      <c r="G6" s="6">
        <v>44627</v>
      </c>
      <c r="H6" s="4">
        <v>1</v>
      </c>
      <c r="I6" s="4">
        <v>1</v>
      </c>
      <c r="J6" s="4">
        <v>1</v>
      </c>
      <c r="K6" s="4" t="s">
        <v>30</v>
      </c>
      <c r="L6" s="4">
        <v>494</v>
      </c>
      <c r="M6" s="4">
        <v>494</v>
      </c>
      <c r="N6" s="4" t="s">
        <v>56</v>
      </c>
      <c r="O6" s="4" t="s">
        <v>32</v>
      </c>
      <c r="P6" s="4" t="s">
        <v>33</v>
      </c>
      <c r="Q6" s="4">
        <v>0</v>
      </c>
      <c r="R6" s="7">
        <v>44626</v>
      </c>
      <c r="S6" s="6">
        <v>44630</v>
      </c>
      <c r="T6" s="4" t="s">
        <v>34</v>
      </c>
      <c r="U6" s="4">
        <v>494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44626</v>
      </c>
      <c r="G7" s="6">
        <v>44627</v>
      </c>
      <c r="H7" s="4">
        <v>1</v>
      </c>
      <c r="I7" s="4">
        <v>1</v>
      </c>
      <c r="J7" s="4">
        <v>1</v>
      </c>
      <c r="K7" s="4" t="s">
        <v>30</v>
      </c>
      <c r="L7" s="4">
        <v>655</v>
      </c>
      <c r="M7" s="4">
        <v>655</v>
      </c>
      <c r="N7" s="4" t="s">
        <v>61</v>
      </c>
      <c r="O7" s="4" t="s">
        <v>32</v>
      </c>
      <c r="P7" s="4" t="s">
        <v>33</v>
      </c>
      <c r="Q7" s="4">
        <v>0</v>
      </c>
      <c r="R7" s="7">
        <v>44626</v>
      </c>
      <c r="S7" s="6">
        <v>44630</v>
      </c>
      <c r="T7" s="4" t="s">
        <v>34</v>
      </c>
      <c r="U7" s="4">
        <v>655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44626</v>
      </c>
      <c r="G8" s="6">
        <v>44627</v>
      </c>
      <c r="H8" s="4">
        <v>1</v>
      </c>
      <c r="I8" s="4">
        <v>1</v>
      </c>
      <c r="J8" s="4">
        <v>1</v>
      </c>
      <c r="K8" s="4" t="s">
        <v>30</v>
      </c>
      <c r="L8" s="4">
        <v>2381</v>
      </c>
      <c r="M8" s="4">
        <v>2381</v>
      </c>
      <c r="N8" s="4" t="s">
        <v>65</v>
      </c>
      <c r="O8" s="4" t="s">
        <v>32</v>
      </c>
      <c r="P8" s="4" t="s">
        <v>33</v>
      </c>
      <c r="Q8" s="4">
        <v>0</v>
      </c>
      <c r="R8" s="7">
        <v>44626</v>
      </c>
      <c r="S8" s="6">
        <v>44630</v>
      </c>
      <c r="T8" s="4" t="s">
        <v>34</v>
      </c>
      <c r="U8" s="4">
        <v>2381</v>
      </c>
      <c r="V8" s="4">
        <v>0</v>
      </c>
      <c r="W8" s="4">
        <v>0</v>
      </c>
      <c r="X8" s="4" t="s">
        <v>66</v>
      </c>
      <c r="Y8" s="4" t="s">
        <v>35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44626</v>
      </c>
      <c r="G9" s="6">
        <v>44627</v>
      </c>
      <c r="H9" s="4">
        <v>1</v>
      </c>
      <c r="I9" s="4">
        <v>1</v>
      </c>
      <c r="J9" s="4">
        <v>1</v>
      </c>
      <c r="K9" s="4" t="s">
        <v>30</v>
      </c>
      <c r="L9" s="4">
        <v>418</v>
      </c>
      <c r="M9" s="4">
        <v>418</v>
      </c>
      <c r="N9" s="4" t="s">
        <v>70</v>
      </c>
      <c r="O9" s="4" t="s">
        <v>32</v>
      </c>
      <c r="P9" s="4" t="s">
        <v>33</v>
      </c>
      <c r="Q9" s="4">
        <v>0</v>
      </c>
      <c r="R9" s="7">
        <v>44626</v>
      </c>
      <c r="S9" s="6">
        <v>44630</v>
      </c>
      <c r="T9" s="4" t="s">
        <v>34</v>
      </c>
      <c r="U9" s="4">
        <v>418</v>
      </c>
      <c r="V9" s="4">
        <v>0</v>
      </c>
      <c r="W9" s="4">
        <v>0</v>
      </c>
      <c r="X9" s="4" t="s">
        <v>35</v>
      </c>
      <c r="Y9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17524389465</v>
      </c>
      <c r="B2" s="6">
        <v>44622</v>
      </c>
      <c r="C2" s="6">
        <v>44627</v>
      </c>
      <c r="D2" s="4">
        <v>3350</v>
      </c>
      <c r="E2" s="4" t="str">
        <f>VLOOKUP(A2,HOP!A:L,12,0)</f>
        <v>3350.00</v>
      </c>
      <c r="F2" s="4" t="str">
        <f>VLOOKUP(A2,HOP!A:C,3,0)</f>
        <v>2442124</v>
      </c>
      <c r="G2" s="4">
        <f>D2-E2</f>
        <v>0</v>
      </c>
      <c r="H2" s="4" t="str">
        <f>$H$1&amp;F2</f>
        <v>，2442124</v>
      </c>
      <c r="I2" s="4" t="str">
        <f>VLOOKUP(A2,HOP!A:U,21,0)</f>
        <v>直连</v>
      </c>
    </row>
    <row r="3" s="4" customFormat="1" spans="1:9">
      <c r="A3" s="5">
        <v>17563939267</v>
      </c>
      <c r="B3" s="6">
        <v>44626</v>
      </c>
      <c r="C3" s="6">
        <v>44627</v>
      </c>
      <c r="D3" s="4">
        <v>713</v>
      </c>
      <c r="E3" s="4" t="str">
        <f>VLOOKUP(A3,HOP!A:L,12,0)</f>
        <v>713.00</v>
      </c>
      <c r="F3" s="4" t="str">
        <f>VLOOKUP(A3,HOP!A:C,3,0)</f>
        <v>2449895</v>
      </c>
      <c r="G3" s="4">
        <f t="shared" ref="G3:G9" si="0">D3-E3</f>
        <v>0</v>
      </c>
      <c r="H3" s="4" t="str">
        <f t="shared" ref="H3:H9" si="1">$H$1&amp;F3</f>
        <v>，2449895</v>
      </c>
      <c r="I3" s="4" t="str">
        <f>VLOOKUP(A3,HOP!A:U,21,0)</f>
        <v>直连</v>
      </c>
    </row>
    <row r="4" s="4" customFormat="1" spans="1:9">
      <c r="A4" s="5">
        <v>17564166128</v>
      </c>
      <c r="B4" s="6">
        <v>44625</v>
      </c>
      <c r="C4" s="6">
        <v>44627</v>
      </c>
      <c r="D4" s="4">
        <v>682</v>
      </c>
      <c r="E4" s="4" t="str">
        <f>VLOOKUP(A4,HOP!A:L,12,0)</f>
        <v>682.00</v>
      </c>
      <c r="F4" s="4" t="str">
        <f>VLOOKUP(A4,HOP!A:C,3,0)</f>
        <v>2449988</v>
      </c>
      <c r="G4" s="4">
        <f t="shared" si="0"/>
        <v>0</v>
      </c>
      <c r="H4" s="4" t="str">
        <f t="shared" si="1"/>
        <v>，2449988</v>
      </c>
      <c r="I4" s="4" t="str">
        <f>VLOOKUP(A4,HOP!A:U,21,0)</f>
        <v>直连</v>
      </c>
    </row>
    <row r="5" s="4" customFormat="1" spans="1:9">
      <c r="A5" s="5">
        <v>17572258096</v>
      </c>
      <c r="B5" s="6">
        <v>44626</v>
      </c>
      <c r="C5" s="6">
        <v>44627</v>
      </c>
      <c r="D5" s="4">
        <v>353</v>
      </c>
      <c r="E5" s="4" t="str">
        <f>VLOOKUP(A5,HOP!A:L,12,0)</f>
        <v>353.00</v>
      </c>
      <c r="F5" s="4" t="str">
        <f>VLOOKUP(A5,HOP!A:C,3,0)</f>
        <v>2451409</v>
      </c>
      <c r="G5" s="4">
        <f t="shared" si="0"/>
        <v>0</v>
      </c>
      <c r="H5" s="4" t="str">
        <f t="shared" si="1"/>
        <v>，2451409</v>
      </c>
      <c r="I5" s="4" t="str">
        <f>VLOOKUP(A5,HOP!A:U,21,0)</f>
        <v>直连</v>
      </c>
    </row>
    <row r="6" s="4" customFormat="1" spans="1:9">
      <c r="A6" s="5">
        <v>17574048899</v>
      </c>
      <c r="B6" s="6">
        <v>44626</v>
      </c>
      <c r="C6" s="6">
        <v>44627</v>
      </c>
      <c r="D6" s="4">
        <v>494</v>
      </c>
      <c r="E6" s="4" t="str">
        <f>VLOOKUP(A6,HOP!A:L,12,0)</f>
        <v>494.00</v>
      </c>
      <c r="F6" s="4" t="str">
        <f>VLOOKUP(A6,HOP!A:C,3,0)</f>
        <v>2452280</v>
      </c>
      <c r="G6" s="4">
        <f t="shared" si="0"/>
        <v>0</v>
      </c>
      <c r="H6" s="4" t="str">
        <f t="shared" si="1"/>
        <v>，2452280</v>
      </c>
      <c r="I6" s="4" t="str">
        <f>VLOOKUP(A6,HOP!A:U,21,0)</f>
        <v>直连</v>
      </c>
    </row>
    <row r="7" s="4" customFormat="1" spans="1:9">
      <c r="A7" s="5">
        <v>17574347047</v>
      </c>
      <c r="B7" s="6">
        <v>44626</v>
      </c>
      <c r="C7" s="6">
        <v>44627</v>
      </c>
      <c r="D7" s="4">
        <v>655</v>
      </c>
      <c r="E7" s="4" t="str">
        <f>VLOOKUP(A7,HOP!A:L,12,0)</f>
        <v>655.00</v>
      </c>
      <c r="F7" s="4" t="str">
        <f>VLOOKUP(A7,HOP!A:C,3,0)</f>
        <v>2452463</v>
      </c>
      <c r="G7" s="4">
        <f t="shared" si="0"/>
        <v>0</v>
      </c>
      <c r="H7" s="4" t="str">
        <f t="shared" si="1"/>
        <v>，2452463</v>
      </c>
      <c r="I7" s="4" t="str">
        <f>VLOOKUP(A7,HOP!A:U,21,0)</f>
        <v>直连</v>
      </c>
    </row>
    <row r="8" s="4" customFormat="1" spans="1:9">
      <c r="A8" s="5">
        <v>17574423579</v>
      </c>
      <c r="B8" s="6">
        <v>44626</v>
      </c>
      <c r="C8" s="6">
        <v>44627</v>
      </c>
      <c r="D8" s="4">
        <v>2381</v>
      </c>
      <c r="E8" s="4" t="str">
        <f>VLOOKUP(A8,HOP!A:L,12,0)</f>
        <v>2381.00</v>
      </c>
      <c r="F8" s="4" t="str">
        <f>VLOOKUP(A8,HOP!A:C,3,0)</f>
        <v>2452498</v>
      </c>
      <c r="G8" s="4">
        <f t="shared" si="0"/>
        <v>0</v>
      </c>
      <c r="H8" s="4" t="str">
        <f t="shared" si="1"/>
        <v>，2452498</v>
      </c>
      <c r="I8" s="4" t="str">
        <f>VLOOKUP(A8,HOP!A:U,21,0)</f>
        <v>直连</v>
      </c>
    </row>
    <row r="9" s="4" customFormat="1" spans="1:9">
      <c r="A9" s="5">
        <v>17574473858</v>
      </c>
      <c r="B9" s="6">
        <v>44626</v>
      </c>
      <c r="C9" s="6">
        <v>44627</v>
      </c>
      <c r="D9" s="4">
        <v>418</v>
      </c>
      <c r="E9" s="4" t="str">
        <f>VLOOKUP(A9,HOP!A:L,12,0)</f>
        <v>418.00</v>
      </c>
      <c r="F9" s="4" t="str">
        <f>VLOOKUP(A9,HOP!A:C,3,0)</f>
        <v>2452533</v>
      </c>
      <c r="G9" s="4">
        <f t="shared" si="0"/>
        <v>0</v>
      </c>
      <c r="H9" s="4" t="str">
        <f t="shared" si="1"/>
        <v>，2452533</v>
      </c>
      <c r="I9" s="4" t="str">
        <f>VLOOKUP(A9,HOP!A:U,21,0)</f>
        <v>直连</v>
      </c>
    </row>
    <row r="11" spans="4:4">
      <c r="D11" s="4">
        <f>SUM(D2:D10)</f>
        <v>9046</v>
      </c>
    </row>
    <row r="12" spans="4:4">
      <c r="D12" s="4" t="s">
        <v>73</v>
      </c>
    </row>
    <row r="15" spans="1:1">
      <c r="A15" s="4" t="s">
        <v>74</v>
      </c>
    </row>
    <row r="16" spans="1:1">
      <c r="A16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1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</row>
    <row r="2" s="1" customFormat="1" ht="12.75" spans="1:21">
      <c r="A2" s="3">
        <v>17574473858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94</v>
      </c>
      <c r="G2" s="1" t="s">
        <v>98</v>
      </c>
      <c r="H2" s="1" t="s">
        <v>99</v>
      </c>
      <c r="I2" s="1" t="s">
        <v>100</v>
      </c>
      <c r="J2" s="1" t="s">
        <v>30</v>
      </c>
      <c r="K2" s="1" t="s">
        <v>101</v>
      </c>
      <c r="L2" s="1" t="s">
        <v>101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</row>
    <row r="3" s="1" customFormat="1" ht="12.75" spans="1:21">
      <c r="A3" s="3">
        <v>17574423579</v>
      </c>
      <c r="B3" s="1" t="s">
        <v>94</v>
      </c>
      <c r="C3" s="1" t="s">
        <v>110</v>
      </c>
      <c r="D3" s="1" t="s">
        <v>111</v>
      </c>
      <c r="E3" s="1" t="s">
        <v>112</v>
      </c>
      <c r="F3" s="1" t="s">
        <v>94</v>
      </c>
      <c r="G3" s="1" t="s">
        <v>98</v>
      </c>
      <c r="H3" s="1" t="s">
        <v>99</v>
      </c>
      <c r="I3" s="1" t="s">
        <v>113</v>
      </c>
      <c r="J3" s="1" t="s">
        <v>30</v>
      </c>
      <c r="K3" s="1" t="s">
        <v>114</v>
      </c>
      <c r="L3" s="1" t="s">
        <v>114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115</v>
      </c>
      <c r="S3" s="1" t="s">
        <v>107</v>
      </c>
      <c r="T3" s="1" t="s">
        <v>108</v>
      </c>
      <c r="U3" s="1" t="s">
        <v>109</v>
      </c>
    </row>
    <row r="4" s="1" customFormat="1" ht="12.75" spans="1:21">
      <c r="A4" s="3">
        <v>17574347047</v>
      </c>
      <c r="B4" s="1" t="s">
        <v>94</v>
      </c>
      <c r="C4" s="1" t="s">
        <v>116</v>
      </c>
      <c r="D4" s="1" t="s">
        <v>117</v>
      </c>
      <c r="E4" s="1" t="s">
        <v>118</v>
      </c>
      <c r="F4" s="1" t="s">
        <v>94</v>
      </c>
      <c r="G4" s="1" t="s">
        <v>98</v>
      </c>
      <c r="H4" s="1" t="s">
        <v>99</v>
      </c>
      <c r="I4" s="1" t="s">
        <v>119</v>
      </c>
      <c r="J4" s="1" t="s">
        <v>30</v>
      </c>
      <c r="K4" s="1" t="s">
        <v>120</v>
      </c>
      <c r="L4" s="1" t="s">
        <v>120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105</v>
      </c>
      <c r="R4" s="1" t="s">
        <v>121</v>
      </c>
      <c r="S4" s="1" t="s">
        <v>107</v>
      </c>
      <c r="T4" s="1" t="s">
        <v>108</v>
      </c>
      <c r="U4" s="1" t="s">
        <v>109</v>
      </c>
    </row>
    <row r="5" s="1" customFormat="1" ht="12.75" spans="1:21">
      <c r="A5" s="3">
        <v>17574048899</v>
      </c>
      <c r="B5" s="1" t="s">
        <v>94</v>
      </c>
      <c r="C5" s="1" t="s">
        <v>122</v>
      </c>
      <c r="D5" s="1" t="s">
        <v>123</v>
      </c>
      <c r="E5" s="1" t="s">
        <v>124</v>
      </c>
      <c r="F5" s="1" t="s">
        <v>94</v>
      </c>
      <c r="G5" s="1" t="s">
        <v>98</v>
      </c>
      <c r="H5" s="1" t="s">
        <v>99</v>
      </c>
      <c r="I5" s="1" t="s">
        <v>125</v>
      </c>
      <c r="J5" s="1" t="s">
        <v>30</v>
      </c>
      <c r="K5" s="1" t="s">
        <v>126</v>
      </c>
      <c r="L5" s="1" t="s">
        <v>126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127</v>
      </c>
      <c r="S5" s="1" t="s">
        <v>107</v>
      </c>
      <c r="T5" s="1" t="s">
        <v>108</v>
      </c>
      <c r="U5" s="1" t="s">
        <v>109</v>
      </c>
    </row>
    <row r="6" s="1" customFormat="1" ht="12.75" spans="1:21">
      <c r="A6" s="3">
        <v>17572258096</v>
      </c>
      <c r="B6" s="1" t="s">
        <v>94</v>
      </c>
      <c r="C6" s="1" t="s">
        <v>128</v>
      </c>
      <c r="D6" s="1" t="s">
        <v>129</v>
      </c>
      <c r="E6" s="1" t="s">
        <v>130</v>
      </c>
      <c r="F6" s="1" t="s">
        <v>94</v>
      </c>
      <c r="G6" s="1" t="s">
        <v>98</v>
      </c>
      <c r="H6" s="1" t="s">
        <v>99</v>
      </c>
      <c r="I6" s="1" t="s">
        <v>131</v>
      </c>
      <c r="J6" s="1" t="s">
        <v>30</v>
      </c>
      <c r="K6" s="1" t="s">
        <v>132</v>
      </c>
      <c r="L6" s="1" t="s">
        <v>132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105</v>
      </c>
      <c r="R6" s="1" t="s">
        <v>133</v>
      </c>
      <c r="S6" s="1" t="s">
        <v>107</v>
      </c>
      <c r="T6" s="1" t="s">
        <v>108</v>
      </c>
      <c r="U6" s="1" t="s">
        <v>109</v>
      </c>
    </row>
    <row r="7" s="1" customFormat="1" ht="12.75" spans="1:21">
      <c r="A7" s="3">
        <v>17564166128</v>
      </c>
      <c r="B7" s="1" t="s">
        <v>134</v>
      </c>
      <c r="C7" s="1" t="s">
        <v>135</v>
      </c>
      <c r="D7" s="1" t="s">
        <v>136</v>
      </c>
      <c r="E7" s="1" t="s">
        <v>137</v>
      </c>
      <c r="F7" s="1" t="s">
        <v>134</v>
      </c>
      <c r="G7" s="1" t="s">
        <v>98</v>
      </c>
      <c r="H7" s="1" t="s">
        <v>99</v>
      </c>
      <c r="I7" s="1" t="s">
        <v>138</v>
      </c>
      <c r="J7" s="1" t="s">
        <v>30</v>
      </c>
      <c r="K7" s="1" t="s">
        <v>139</v>
      </c>
      <c r="L7" s="1" t="s">
        <v>139</v>
      </c>
      <c r="M7" s="1" t="s">
        <v>102</v>
      </c>
      <c r="N7" s="1" t="s">
        <v>102</v>
      </c>
      <c r="O7" s="1" t="s">
        <v>103</v>
      </c>
      <c r="P7" s="1" t="s">
        <v>104</v>
      </c>
      <c r="Q7" s="1" t="s">
        <v>105</v>
      </c>
      <c r="R7" s="1" t="s">
        <v>140</v>
      </c>
      <c r="S7" s="1" t="s">
        <v>107</v>
      </c>
      <c r="T7" s="1" t="s">
        <v>108</v>
      </c>
      <c r="U7" s="1" t="s">
        <v>109</v>
      </c>
    </row>
    <row r="8" s="1" customFormat="1" ht="12.75" spans="1:21">
      <c r="A8" s="3">
        <v>17563939267</v>
      </c>
      <c r="B8" s="1" t="s">
        <v>134</v>
      </c>
      <c r="C8" s="1" t="s">
        <v>141</v>
      </c>
      <c r="D8" s="1" t="s">
        <v>142</v>
      </c>
      <c r="E8" s="1" t="s">
        <v>143</v>
      </c>
      <c r="F8" s="1" t="s">
        <v>94</v>
      </c>
      <c r="G8" s="1" t="s">
        <v>98</v>
      </c>
      <c r="H8" s="1" t="s">
        <v>99</v>
      </c>
      <c r="I8" s="1" t="s">
        <v>144</v>
      </c>
      <c r="J8" s="1" t="s">
        <v>30</v>
      </c>
      <c r="K8" s="1" t="s">
        <v>145</v>
      </c>
      <c r="L8" s="1" t="s">
        <v>145</v>
      </c>
      <c r="M8" s="1" t="s">
        <v>102</v>
      </c>
      <c r="N8" s="1" t="s">
        <v>102</v>
      </c>
      <c r="O8" s="1" t="s">
        <v>103</v>
      </c>
      <c r="P8" s="1" t="s">
        <v>104</v>
      </c>
      <c r="Q8" s="1" t="s">
        <v>105</v>
      </c>
      <c r="R8" s="1" t="s">
        <v>146</v>
      </c>
      <c r="S8" s="1" t="s">
        <v>107</v>
      </c>
      <c r="T8" s="1" t="s">
        <v>108</v>
      </c>
      <c r="U8" s="1" t="s">
        <v>109</v>
      </c>
    </row>
    <row r="9" s="1" customFormat="1" ht="12.75" spans="1:21">
      <c r="A9" s="3">
        <v>17524389465</v>
      </c>
      <c r="B9" s="1" t="s">
        <v>147</v>
      </c>
      <c r="C9" s="1" t="s">
        <v>148</v>
      </c>
      <c r="D9" s="1" t="s">
        <v>149</v>
      </c>
      <c r="E9" s="1" t="s">
        <v>150</v>
      </c>
      <c r="F9" s="1" t="s">
        <v>151</v>
      </c>
      <c r="G9" s="1" t="s">
        <v>98</v>
      </c>
      <c r="H9" s="1" t="s">
        <v>99</v>
      </c>
      <c r="I9" s="1" t="s">
        <v>152</v>
      </c>
      <c r="J9" s="1" t="s">
        <v>30</v>
      </c>
      <c r="K9" s="1" t="s">
        <v>153</v>
      </c>
      <c r="L9" s="1" t="s">
        <v>153</v>
      </c>
      <c r="M9" s="1" t="s">
        <v>102</v>
      </c>
      <c r="N9" s="1" t="s">
        <v>102</v>
      </c>
      <c r="O9" s="1" t="s">
        <v>103</v>
      </c>
      <c r="P9" s="1" t="s">
        <v>104</v>
      </c>
      <c r="Q9" s="1" t="s">
        <v>105</v>
      </c>
      <c r="R9" s="1" t="s">
        <v>154</v>
      </c>
      <c r="S9" s="1" t="s">
        <v>107</v>
      </c>
      <c r="T9" s="1" t="s">
        <v>108</v>
      </c>
      <c r="U9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2022-03-10T02:05:45Z</dcterms:created>
  <dcterms:modified xsi:type="dcterms:W3CDTF">2022-03-10T02:12:43Z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B686ECDB2EAA40BC8437B8C84BCA3479</vt:lpwstr>
  </property>
  <property fmtid="{D5CDD505-2E9C-101B-9397-08002B2CF9AE}" pid="3" name="KSOProductBuildVer">
    <vt:lpwstr>2052-11.1.0.11365</vt:lpwstr>
  </property>
</Properties>
</file>