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<sst xmlns="http://schemas.openxmlformats.org/spreadsheetml/2006/main" count="611" uniqueCount="274">
  <si>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</si>
  <si>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</si>
  <si>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</si>
  <si>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</si>
  <si>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</si>
  <si>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</si>
  <si>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</si>
  <si>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</si>
  <si>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</si>
  <si>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</si>
  <si>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</si>
  <si>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</si>
  <si>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</si>
  <si>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</si>
  <si>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</si>
  <si>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</si>
  <si>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</si>
  <si>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</si>
  <si>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</si>
  <si>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</si>
  <si>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</si>
  <si>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</si>
  <si>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</si>
  <si>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</si>
  <si>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</si>
  <si>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15794416524	</t>
  </si>
  <si>
    <t>Ctrip</t>
  </si>
  <si>
    <t>取消</t>
  </si>
  <si>
    <t>[曼谷]曼谷城市酒店(Bangkok City Hotel)(68031228)</t>
  </si>
  <si>
    <t>双人床房&lt;2人入住&gt;&lt;不退款&gt;&lt;早餐&gt;</t>
  </si>
  <si>
    <t>HKD</t>
  </si>
  <si>
    <t>HUNG/WAI MAN</t>
  </si>
  <si>
    <t>CA13030220312HKD</t>
  </si>
  <si>
    <t>未提现</t>
  </si>
  <si>
    <t>携程开票</t>
  </si>
  <si>
    <t xml:space="preserve">	</t>
  </si>
  <si>
    <t xml:space="preserve">17452234926	</t>
  </si>
  <si>
    <t>正常</t>
  </si>
  <si>
    <t>[拉斯维加斯]拉斯维加斯华尔道夫酒店(Waldorf Astoria Las Vegas)(60467132)</t>
  </si>
  <si>
    <t>城景特大双人床房间&lt;不退款&gt;&lt;2人入住&gt;</t>
  </si>
  <si>
    <t>Llamas/Anastasia</t>
  </si>
  <si>
    <t xml:space="preserve">2430870	</t>
  </si>
  <si>
    <t xml:space="preserve">3231863243	</t>
  </si>
  <si>
    <t xml:space="preserve">17490845257	</t>
  </si>
  <si>
    <t>[波士顿]波士顿后湾希尔顿酒店(Hilton Boston Back Bay)(55852088)</t>
  </si>
  <si>
    <t>特大床房&lt;不退款&gt;&lt;2人入住&gt;</t>
  </si>
  <si>
    <t>Byers/Matthew</t>
  </si>
  <si>
    <t xml:space="preserve">17574359334	</t>
  </si>
  <si>
    <t>[巴厘岛]巴厘岛阿斯顿仓古海滩度假村(ASTON Canggu Beach Resort)(55895705)</t>
  </si>
  <si>
    <t>高级房&lt;2人入住&gt;&lt;不退款&gt;</t>
  </si>
  <si>
    <t>Putrityas/Tsamara Fahrana</t>
  </si>
  <si>
    <t xml:space="preserve">17581029264	</t>
  </si>
  <si>
    <t>[迪拜]迪拜范思哲宫殿酒店(Palazzo Versace Dubai)(69451994)</t>
  </si>
  <si>
    <t>Premier VERSACE Club City View&lt;2人入住&gt;&lt;不退款&gt;&lt;早餐&gt;</t>
  </si>
  <si>
    <t>HUA/LEI,Wu/Yongqiang</t>
  </si>
  <si>
    <t xml:space="preserve">654166	</t>
  </si>
  <si>
    <t xml:space="preserve">17582019345	</t>
  </si>
  <si>
    <t>[麦迪逊]麦迪逊-市区舒适酒店(Comfort Inn Madison - Downtown)(55320993)</t>
  </si>
  <si>
    <t>客房, 1 张大床, 无障碍房&lt;2人入住&gt;&lt;不退款&gt;&lt;早餐&gt;</t>
  </si>
  <si>
    <t>Maxwell/Kennedy</t>
  </si>
  <si>
    <t xml:space="preserve">2453428	</t>
  </si>
  <si>
    <t xml:space="preserve">70736927	</t>
  </si>
  <si>
    <t xml:space="preserve">17582533610	</t>
  </si>
  <si>
    <t>[西归浦市]西归浦JS酒店(Seogwipo JS Hotel)(68545281)</t>
  </si>
  <si>
    <t>标准双人间&lt;不退款&gt;&lt;2人入住&gt;</t>
  </si>
  <si>
    <t>CHUN/TAE SAN</t>
  </si>
  <si>
    <t xml:space="preserve">2453628	</t>
  </si>
  <si>
    <t xml:space="preserve">22224181	</t>
  </si>
  <si>
    <t xml:space="preserve">17483575770	</t>
  </si>
  <si>
    <t>[剑桥]温恩德比斯特剑桥酒店(Hotel du Vin &amp; Bistro Cambridge)(55779391)</t>
  </si>
  <si>
    <t>经典客房&lt;2人入住&gt;&lt;不退款&gt;&lt;早餐&gt;</t>
  </si>
  <si>
    <t>Dalton/Colin</t>
  </si>
  <si>
    <t>CA13030220313HKD</t>
  </si>
  <si>
    <t xml:space="preserve">EXP-1899728468	</t>
  </si>
  <si>
    <t xml:space="preserve">17572470282	</t>
  </si>
  <si>
    <t>[圣地亚哥]圣迭戈万豪侯爵与滨海酒店(San Diego Marriott Marquis and Marina)(55505342)</t>
  </si>
  <si>
    <t>湾景特大床房（带阳台）&lt;2人入住&gt;&lt;不退款&gt;</t>
  </si>
  <si>
    <t>XU/PENGFEI</t>
  </si>
  <si>
    <t xml:space="preserve">85148553	</t>
  </si>
  <si>
    <t xml:space="preserve">17572482056	</t>
  </si>
  <si>
    <t>[波尔蒂芒]达罗沙酒店(Hotel da Rocha)(55626100)</t>
  </si>
  <si>
    <t>城景经典套房&lt;2人入住&gt;&lt;不退款&gt;</t>
  </si>
  <si>
    <t>izquierdo colomo/jose manuel</t>
  </si>
  <si>
    <t xml:space="preserve">1904128184	</t>
  </si>
  <si>
    <t>CA13030220314HKD-W</t>
  </si>
  <si>
    <t xml:space="preserve">16965535170	</t>
  </si>
  <si>
    <t>[里尔]巴里亚里尔酒店(Hôtel Barrière Lille)(55956525)</t>
  </si>
  <si>
    <t>街景高级房&lt;不退款&gt;&lt;2人入住&gt;</t>
  </si>
  <si>
    <t>Michel/stephanie</t>
  </si>
  <si>
    <t>CA13030220314HKD</t>
  </si>
  <si>
    <t xml:space="preserve">2336312	</t>
  </si>
  <si>
    <t xml:space="preserve">EXP-1868916986	</t>
  </si>
  <si>
    <t xml:space="preserve">16969222049	</t>
  </si>
  <si>
    <t>[纽约]纽约马奎斯万豪酒店(New York Marriott Marquis)(68026718)</t>
  </si>
  <si>
    <t>马奎斯豪华2张双人床房(带沙发床)&lt;不退款&gt;&lt;2人入住&gt;</t>
  </si>
  <si>
    <t>Kalaitzis/Maria</t>
  </si>
  <si>
    <t xml:space="preserve">17382337903	</t>
  </si>
  <si>
    <t>[巴黎]巴黎雅典娜酒店(Hotel Plaza Athenee Paris)(55452135)</t>
  </si>
  <si>
    <t>景观豪华客房&lt;不退款&gt;&lt;2人入住&gt;</t>
  </si>
  <si>
    <t>Luechatham/Poolada,Luechatham/Poolada,Luechatham/Poolada,Luechatham/Poolada,Luechatham/Poolada,Luechatham/Poolada</t>
  </si>
  <si>
    <t xml:space="preserve">39033190	</t>
  </si>
  <si>
    <t xml:space="preserve">17429459965	</t>
  </si>
  <si>
    <t>[圣西蒙]圣西蒙摩根酒店(The Morgan Hotel San Simeon)(55465513)</t>
  </si>
  <si>
    <t>标准房（特大床）&lt;2人入住&gt;&lt;不退款&gt;&lt;早餐&gt;</t>
  </si>
  <si>
    <t>Chung/Kathryn</t>
  </si>
  <si>
    <t xml:space="preserve">UUYA77TVT	</t>
  </si>
  <si>
    <t xml:space="preserve">17572277833	</t>
  </si>
  <si>
    <t>[Country Walk]贝斯特韦斯特优质迈阿密行政机场套房酒店(Best Western Plus Miami Executive Airport Hotel &amp; Suites)(60532322)</t>
  </si>
  <si>
    <t>超大特大床房&lt;2人入住&gt;&lt;不退款&gt;&lt;早餐&gt;</t>
  </si>
  <si>
    <t>Romero/Veronica</t>
  </si>
  <si>
    <t xml:space="preserve">17572478672	</t>
  </si>
  <si>
    <t>[圣伊内斯]丘马什娱乐场度假村(Chumash Casino Resort)(55304191)</t>
  </si>
  <si>
    <t>2张大床房&lt;2人入住&gt;&lt;不退款&gt;</t>
  </si>
  <si>
    <t>McOuat/Wanda Louise</t>
  </si>
  <si>
    <t xml:space="preserve">2451522	</t>
  </si>
  <si>
    <t xml:space="preserve">17572976090	</t>
  </si>
  <si>
    <t>[布达佩斯]布达佩斯中心宜必思尚品酒店(Ibis Styles Budapest Center)(55354831)</t>
  </si>
  <si>
    <t>设计双人床房&lt;2人入住&gt;&lt;不退款&gt;&lt;早餐&gt;</t>
  </si>
  <si>
    <t>HAN/HUI</t>
  </si>
  <si>
    <t xml:space="preserve">2997WC6520	</t>
  </si>
  <si>
    <t>，</t>
  </si>
  <si>
    <t>本期扣款936.01元</t>
  </si>
  <si>
    <t xml:space="preserve"> 130076 HKD</t>
  </si>
  <si>
    <t>A220314105358481</t>
  </si>
  <si>
    <t>总计：130076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</si>
  <si>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</si>
  <si>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</si>
  <si>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</si>
  <si>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</si>
  <si>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</si>
  <si>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</si>
  <si>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</si>
  <si>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</si>
  <si>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</si>
  <si>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</si>
  <si>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</si>
  <si>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</si>
  <si>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</si>
  <si>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</si>
  <si>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</si>
  <si>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</si>
  <si>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</si>
  <si>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</si>
  <si>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2021-07-14</t>
  </si>
  <si>
    <t>2195918</t>
  </si>
  <si>
    <t>曼谷城市酒店</t>
  </si>
  <si>
    <t>HUNG WAI MAN</t>
  </si>
  <si>
    <t>2022-03-01</t>
  </si>
  <si>
    <t>2022-03-09</t>
  </si>
  <si>
    <t>退房日周结</t>
  </si>
  <si>
    <t>90.98</t>
  </si>
  <si>
    <t>109.00</t>
  </si>
  <si>
    <t>0.00</t>
  </si>
  <si>
    <t>-108</t>
  </si>
  <si>
    <t>-90</t>
  </si>
  <si>
    <t>携程汇智国际直连</t>
  </si>
  <si>
    <t>925</t>
  </si>
  <si>
    <t>--</t>
  </si>
  <si>
    <t>否</t>
  </si>
  <si>
    <t>汇智国际旅游发展有限公司</t>
  </si>
  <si>
    <t>直连</t>
  </si>
  <si>
    <t>2021-12-11</t>
  </si>
  <si>
    <t>2336312</t>
  </si>
  <si>
    <t>巴里亚里尔酒店</t>
  </si>
  <si>
    <t>Michel stephanie</t>
  </si>
  <si>
    <t>2022-03-11</t>
  </si>
  <si>
    <t>2536.35</t>
  </si>
  <si>
    <t>3095.00</t>
  </si>
  <si>
    <t>4031.01</t>
  </si>
  <si>
    <t>936</t>
  </si>
  <si>
    <t>767</t>
  </si>
  <si>
    <t>2021-12-11 18:36:42</t>
  </si>
  <si>
    <t>2021-12-12</t>
  </si>
  <si>
    <t>2336861</t>
  </si>
  <si>
    <t>纽约马奎斯万豪酒店</t>
  </si>
  <si>
    <t>Kalaitzis Maria</t>
  </si>
  <si>
    <t>2022-03-10</t>
  </si>
  <si>
    <t>1574.26</t>
  </si>
  <si>
    <t>1921.00</t>
  </si>
  <si>
    <t>0</t>
  </si>
  <si>
    <t>2021-12-12 04:05:32</t>
  </si>
  <si>
    <t>2022-02-17</t>
  </si>
  <si>
    <t>2420436</t>
  </si>
  <si>
    <t>雅典娜广场酒店</t>
  </si>
  <si>
    <t>Luechatham Poolada,Luechatham Poolada,Luechatham Poolada,Luechatham Poolada,Luechatham Poolada,Luechatham Poolada</t>
  </si>
  <si>
    <t>73470.75</t>
  </si>
  <si>
    <t>90270.00</t>
  </si>
  <si>
    <t>2022-02-17 13:44:14</t>
  </si>
  <si>
    <t>2022-02-20</t>
  </si>
  <si>
    <t>2426174</t>
  </si>
  <si>
    <t>圣西蒙摩根酒店</t>
  </si>
  <si>
    <t>Chung Kathryn</t>
  </si>
  <si>
    <t>529.75</t>
  </si>
  <si>
    <t>652.00</t>
  </si>
  <si>
    <t>2022-02-20 10:15:12</t>
  </si>
  <si>
    <t>2022-02-22</t>
  </si>
  <si>
    <t>2430870</t>
  </si>
  <si>
    <t>拉斯维加斯华尔道夫酒店</t>
  </si>
  <si>
    <t>Llamas Anastasia</t>
  </si>
  <si>
    <t>2022-03-02</t>
  </si>
  <si>
    <t>11475.83</t>
  </si>
  <si>
    <t>14105.00</t>
  </si>
  <si>
    <t>2022-02-22 15:31:42</t>
  </si>
  <si>
    <t>2022-02-25</t>
  </si>
  <si>
    <t>2434863</t>
  </si>
  <si>
    <t>温恩德比斯特剑桥酒店</t>
  </si>
  <si>
    <t>Dalton Colin</t>
  </si>
  <si>
    <t>1471.79</t>
  </si>
  <si>
    <t>1813.00</t>
  </si>
  <si>
    <t>2022-02-25 18:52:16</t>
  </si>
  <si>
    <t>2022-02-26</t>
  </si>
  <si>
    <t>2435087</t>
  </si>
  <si>
    <t>波士顿后湾希尔顿酒店</t>
  </si>
  <si>
    <t>Byers Matthew</t>
  </si>
  <si>
    <t>2022-03-08</t>
  </si>
  <si>
    <t>1039.87</t>
  </si>
  <si>
    <t>1283.00</t>
  </si>
  <si>
    <t>2022-02-26 01:26:21</t>
  </si>
  <si>
    <t>2022-03-06</t>
  </si>
  <si>
    <t>2451415</t>
  </si>
  <si>
    <t>贝斯特韦斯特优质迈阿密行政机场套房酒店</t>
  </si>
  <si>
    <t>Romero Veronica</t>
  </si>
  <si>
    <t>1022.47</t>
  </si>
  <si>
    <t>1262.00</t>
  </si>
  <si>
    <t>2022-03-06 05:11:42</t>
  </si>
  <si>
    <t>2451516</t>
  </si>
  <si>
    <t>圣迭戈万豪侯爵与滨海酒店</t>
  </si>
  <si>
    <t>XU PENGFEI</t>
  </si>
  <si>
    <t>2731.99</t>
  </si>
  <si>
    <t>3372.00</t>
  </si>
  <si>
    <t>2022-03-06 09:20:44</t>
  </si>
  <si>
    <t>2451522</t>
  </si>
  <si>
    <t>丘马什赌场度假村</t>
  </si>
  <si>
    <t>McOuat Wanda Louise</t>
  </si>
  <si>
    <t>2171.34</t>
  </si>
  <si>
    <t>2680.00</t>
  </si>
  <si>
    <t>2022-03-06 09:32:05</t>
  </si>
  <si>
    <t>2451533</t>
  </si>
  <si>
    <t>达罗沙酒店</t>
  </si>
  <si>
    <t>izquierdo colomo jose manuel</t>
  </si>
  <si>
    <t>1295.51</t>
  </si>
  <si>
    <t>1599.00</t>
  </si>
  <si>
    <t>2022-03-06 09:37:26</t>
  </si>
  <si>
    <t>2451782</t>
  </si>
  <si>
    <t>布达佩斯中心宜必思尚品酒店</t>
  </si>
  <si>
    <t>HAN HUI</t>
  </si>
  <si>
    <t>2022-03-07</t>
  </si>
  <si>
    <t>1270.39</t>
  </si>
  <si>
    <t>1568.00</t>
  </si>
  <si>
    <t>2022-03-06 12:18:26</t>
  </si>
  <si>
    <t>2452470</t>
  </si>
  <si>
    <t>巴厘岛阿斯顿仓古海滩度假村</t>
  </si>
  <si>
    <t>Putrityas Tsamara Fahrana</t>
  </si>
  <si>
    <t>385.66</t>
  </si>
  <si>
    <t>476.00</t>
  </si>
  <si>
    <t>2022-03-06 18:49:34</t>
  </si>
  <si>
    <t>2452996</t>
  </si>
  <si>
    <t>迪拜范思哲宫殿酒店</t>
  </si>
  <si>
    <t>HUA LEI,Wu Yongqiang</t>
  </si>
  <si>
    <t>3667.78</t>
  </si>
  <si>
    <t>4527.00</t>
  </si>
  <si>
    <t>2022-03-07 02:03:04</t>
  </si>
  <si>
    <t>2453428</t>
  </si>
  <si>
    <t xml:space="preserve">麦迪逊市中心舒适酒店 </t>
  </si>
  <si>
    <t>Maxwell Kennedy</t>
  </si>
  <si>
    <t>655.45</t>
  </si>
  <si>
    <t>809.00</t>
  </si>
  <si>
    <t>2022-03-07 12:18:07</t>
  </si>
  <si>
    <t>2453628</t>
  </si>
  <si>
    <t>济州岛西归浦Js价值酒店</t>
  </si>
  <si>
    <t>CHUN TAE SAN</t>
  </si>
  <si>
    <t>521.77</t>
  </si>
  <si>
    <t>644.00</t>
  </si>
  <si>
    <t>2022-03-07 14:14:12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</si>
</sst>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1" fillId="18" borderId="1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44629</v>
      </c>
      <c r="H2" s="4">
        <v>1</v>
      </c>
      <c r="I2" s="4">
        <v>8</v>
      </c>
      <c r="J2" s="4">
        <v>8</v>
      </c>
      <c r="K2" s="4" t="s">
        <v>30</v>
      </c>
      <c r="L2" s="4">
        <v>-872</v>
      </c>
      <c r="M2" s="4">
        <v>-872</v>
      </c>
      <c r="N2" s="4" t="s">
        <v>31</v>
      </c>
      <c r="O2" s="4" t="s">
        <v>32</v>
      </c>
      <c r="P2" s="4" t="s">
        <v>33</v>
      </c>
      <c r="Q2" s="4">
        <v>0</v>
      </c>
      <c r="R2" s="7">
        <v>44391</v>
      </c>
      <c r="S2" s="6">
        <v>44632</v>
      </c>
      <c r="T2" s="4" t="s">
        <v>34</v>
      </c>
      <c r="U2" s="4">
        <v>-872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37</v>
      </c>
      <c r="D3" s="4" t="s">
        <v>38</v>
      </c>
      <c r="E3" s="4" t="s">
        <v>39</v>
      </c>
      <c r="F3" s="6">
        <v>44622</v>
      </c>
      <c r="G3" s="6">
        <v>44629</v>
      </c>
      <c r="H3" s="4">
        <v>1</v>
      </c>
      <c r="I3" s="4">
        <v>7</v>
      </c>
      <c r="J3" s="4">
        <v>7</v>
      </c>
      <c r="K3" s="4" t="s">
        <v>30</v>
      </c>
      <c r="L3" s="4">
        <v>14105</v>
      </c>
      <c r="M3" s="4">
        <v>14105</v>
      </c>
      <c r="N3" s="4" t="s">
        <v>40</v>
      </c>
      <c r="O3" s="4" t="s">
        <v>32</v>
      </c>
      <c r="P3" s="4" t="s">
        <v>33</v>
      </c>
      <c r="Q3" s="4">
        <v>0</v>
      </c>
      <c r="R3" s="7">
        <v>44614</v>
      </c>
      <c r="S3" s="6">
        <v>44632</v>
      </c>
      <c r="T3" s="4" t="s">
        <v>34</v>
      </c>
      <c r="U3" s="4">
        <v>14105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37</v>
      </c>
      <c r="D4" s="4" t="s">
        <v>44</v>
      </c>
      <c r="E4" s="4" t="s">
        <v>45</v>
      </c>
      <c r="F4" s="6">
        <v>44628</v>
      </c>
      <c r="G4" s="6">
        <v>44629</v>
      </c>
      <c r="H4" s="4">
        <v>1</v>
      </c>
      <c r="I4" s="4">
        <v>1</v>
      </c>
      <c r="J4" s="4">
        <v>1</v>
      </c>
      <c r="K4" s="4" t="s">
        <v>30</v>
      </c>
      <c r="L4" s="4">
        <v>1283</v>
      </c>
      <c r="M4" s="4">
        <v>1283</v>
      </c>
      <c r="N4" s="4" t="s">
        <v>46</v>
      </c>
      <c r="O4" s="4" t="s">
        <v>32</v>
      </c>
      <c r="P4" s="4" t="s">
        <v>33</v>
      </c>
      <c r="Q4" s="4">
        <v>0</v>
      </c>
      <c r="R4" s="7">
        <v>44618</v>
      </c>
      <c r="S4" s="6">
        <v>44632</v>
      </c>
      <c r="T4" s="4" t="s">
        <v>34</v>
      </c>
      <c r="U4" s="4">
        <v>1283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37</v>
      </c>
      <c r="D5" s="4" t="s">
        <v>48</v>
      </c>
      <c r="E5" s="4" t="s">
        <v>49</v>
      </c>
      <c r="F5" s="6">
        <v>44627</v>
      </c>
      <c r="G5" s="6">
        <v>44629</v>
      </c>
      <c r="H5" s="4">
        <v>1</v>
      </c>
      <c r="I5" s="4">
        <v>2</v>
      </c>
      <c r="J5" s="4">
        <v>2</v>
      </c>
      <c r="K5" s="4" t="s">
        <v>30</v>
      </c>
      <c r="L5" s="4">
        <v>476</v>
      </c>
      <c r="M5" s="4">
        <v>476</v>
      </c>
      <c r="N5" s="4" t="s">
        <v>50</v>
      </c>
      <c r="O5" s="4" t="s">
        <v>32</v>
      </c>
      <c r="P5" s="4" t="s">
        <v>33</v>
      </c>
      <c r="Q5" s="4">
        <v>0</v>
      </c>
      <c r="R5" s="7">
        <v>44626</v>
      </c>
      <c r="S5" s="6">
        <v>44632</v>
      </c>
      <c r="T5" s="4" t="s">
        <v>34</v>
      </c>
      <c r="U5" s="4">
        <v>476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37</v>
      </c>
      <c r="D6" s="4" t="s">
        <v>52</v>
      </c>
      <c r="E6" s="4" t="s">
        <v>53</v>
      </c>
      <c r="F6" s="6">
        <v>44628</v>
      </c>
      <c r="G6" s="6">
        <v>44629</v>
      </c>
      <c r="H6" s="4">
        <v>1</v>
      </c>
      <c r="I6" s="4">
        <v>1</v>
      </c>
      <c r="J6" s="4">
        <v>1</v>
      </c>
      <c r="K6" s="4" t="s">
        <v>30</v>
      </c>
      <c r="L6" s="4">
        <v>4527</v>
      </c>
      <c r="M6" s="4">
        <v>4527</v>
      </c>
      <c r="N6" s="4" t="s">
        <v>54</v>
      </c>
      <c r="O6" s="4" t="s">
        <v>32</v>
      </c>
      <c r="P6" s="4" t="s">
        <v>33</v>
      </c>
      <c r="Q6" s="4">
        <v>0</v>
      </c>
      <c r="R6" s="7">
        <v>44627</v>
      </c>
      <c r="S6" s="6">
        <v>44632</v>
      </c>
      <c r="T6" s="4" t="s">
        <v>34</v>
      </c>
      <c r="U6" s="4">
        <v>4527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37</v>
      </c>
      <c r="D7" s="4" t="s">
        <v>57</v>
      </c>
      <c r="E7" s="4" t="s">
        <v>58</v>
      </c>
      <c r="F7" s="6">
        <v>44628</v>
      </c>
      <c r="G7" s="6">
        <v>44629</v>
      </c>
      <c r="H7" s="4">
        <v>1</v>
      </c>
      <c r="I7" s="4">
        <v>1</v>
      </c>
      <c r="J7" s="4">
        <v>1</v>
      </c>
      <c r="K7" s="4" t="s">
        <v>30</v>
      </c>
      <c r="L7" s="4">
        <v>809</v>
      </c>
      <c r="M7" s="4">
        <v>809</v>
      </c>
      <c r="N7" s="4" t="s">
        <v>59</v>
      </c>
      <c r="O7" s="4" t="s">
        <v>32</v>
      </c>
      <c r="P7" s="4" t="s">
        <v>33</v>
      </c>
      <c r="Q7" s="4">
        <v>0</v>
      </c>
      <c r="R7" s="7">
        <v>44627</v>
      </c>
      <c r="S7" s="6">
        <v>44632</v>
      </c>
      <c r="T7" s="4" t="s">
        <v>34</v>
      </c>
      <c r="U7" s="4">
        <v>809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37</v>
      </c>
      <c r="D8" s="4" t="s">
        <v>63</v>
      </c>
      <c r="E8" s="4" t="s">
        <v>64</v>
      </c>
      <c r="F8" s="6">
        <v>44627</v>
      </c>
      <c r="G8" s="6">
        <v>44629</v>
      </c>
      <c r="H8" s="4">
        <v>1</v>
      </c>
      <c r="I8" s="4">
        <v>2</v>
      </c>
      <c r="J8" s="4">
        <v>2</v>
      </c>
      <c r="K8" s="4" t="s">
        <v>30</v>
      </c>
      <c r="L8" s="4">
        <v>644</v>
      </c>
      <c r="M8" s="4">
        <v>644</v>
      </c>
      <c r="N8" s="4" t="s">
        <v>65</v>
      </c>
      <c r="O8" s="4" t="s">
        <v>32</v>
      </c>
      <c r="P8" s="4" t="s">
        <v>33</v>
      </c>
      <c r="Q8" s="4">
        <v>0</v>
      </c>
      <c r="R8" s="7">
        <v>44627</v>
      </c>
      <c r="S8" s="6">
        <v>44632</v>
      </c>
      <c r="T8" s="4" t="s">
        <v>34</v>
      </c>
      <c r="U8" s="4">
        <v>644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37</v>
      </c>
      <c r="D9" s="4" t="s">
        <v>69</v>
      </c>
      <c r="E9" s="4" t="s">
        <v>70</v>
      </c>
      <c r="F9" s="6">
        <v>44629</v>
      </c>
      <c r="G9" s="6">
        <v>44630</v>
      </c>
      <c r="H9" s="4">
        <v>1</v>
      </c>
      <c r="I9" s="4">
        <v>1</v>
      </c>
      <c r="J9" s="4">
        <v>1</v>
      </c>
      <c r="K9" s="4" t="s">
        <v>30</v>
      </c>
      <c r="L9" s="4">
        <v>1813</v>
      </c>
      <c r="M9" s="4">
        <v>1813</v>
      </c>
      <c r="N9" s="4" t="s">
        <v>71</v>
      </c>
      <c r="O9" s="4" t="s">
        <v>72</v>
      </c>
      <c r="P9" s="4" t="s">
        <v>33</v>
      </c>
      <c r="Q9" s="4">
        <v>0</v>
      </c>
      <c r="R9" s="7">
        <v>44617</v>
      </c>
      <c r="S9" s="6">
        <v>44633</v>
      </c>
      <c r="T9" s="4" t="s">
        <v>34</v>
      </c>
      <c r="U9" s="4">
        <v>1813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37</v>
      </c>
      <c r="D10" s="4" t="s">
        <v>75</v>
      </c>
      <c r="E10" s="4" t="s">
        <v>76</v>
      </c>
      <c r="F10" s="6">
        <v>44629</v>
      </c>
      <c r="G10" s="6">
        <v>44630</v>
      </c>
      <c r="H10" s="4">
        <v>1</v>
      </c>
      <c r="I10" s="4">
        <v>1</v>
      </c>
      <c r="J10" s="4">
        <v>1</v>
      </c>
      <c r="K10" s="4" t="s">
        <v>30</v>
      </c>
      <c r="L10" s="4">
        <v>3372</v>
      </c>
      <c r="M10" s="4">
        <v>3372</v>
      </c>
      <c r="N10" s="4" t="s">
        <v>77</v>
      </c>
      <c r="O10" s="4" t="s">
        <v>72</v>
      </c>
      <c r="P10" s="4" t="s">
        <v>33</v>
      </c>
      <c r="Q10" s="4">
        <v>0</v>
      </c>
      <c r="R10" s="7">
        <v>44626</v>
      </c>
      <c r="S10" s="6">
        <v>44633</v>
      </c>
      <c r="T10" s="4" t="s">
        <v>34</v>
      </c>
      <c r="U10" s="4">
        <v>3372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37</v>
      </c>
      <c r="D11" s="4" t="s">
        <v>80</v>
      </c>
      <c r="E11" s="4" t="s">
        <v>81</v>
      </c>
      <c r="F11" s="6">
        <v>44626</v>
      </c>
      <c r="G11" s="6">
        <v>44630</v>
      </c>
      <c r="H11" s="4">
        <v>1</v>
      </c>
      <c r="I11" s="4">
        <v>4</v>
      </c>
      <c r="J11" s="4">
        <v>4</v>
      </c>
      <c r="K11" s="4" t="s">
        <v>30</v>
      </c>
      <c r="L11" s="4">
        <v>1599</v>
      </c>
      <c r="M11" s="4">
        <v>1599</v>
      </c>
      <c r="N11" s="4" t="s">
        <v>82</v>
      </c>
      <c r="O11" s="4" t="s">
        <v>72</v>
      </c>
      <c r="P11" s="4" t="s">
        <v>33</v>
      </c>
      <c r="Q11" s="4">
        <v>0</v>
      </c>
      <c r="R11" s="7">
        <v>44626</v>
      </c>
      <c r="S11" s="6">
        <v>44633</v>
      </c>
      <c r="T11" s="4" t="s">
        <v>34</v>
      </c>
      <c r="U11" s="4">
        <v>1599</v>
      </c>
      <c r="V11" s="4">
        <v>0</v>
      </c>
      <c r="W11" s="4">
        <v>0</v>
      </c>
      <c r="X11" s="4" t="s">
        <v>35</v>
      </c>
      <c r="Y11" s="4" t="s">
        <v>83</v>
      </c>
    </row>
    <row r="12" s="4" customFormat="1" spans="1:25">
      <c r="A12" s="4" t="s">
        <v>25</v>
      </c>
      <c r="B12" s="4" t="s">
        <v>26</v>
      </c>
      <c r="C12" s="4" t="s">
        <v>37</v>
      </c>
      <c r="D12" s="4" t="s">
        <v>28</v>
      </c>
      <c r="E12" s="4" t="s">
        <v>29</v>
      </c>
      <c r="F12" s="6">
        <v>44621</v>
      </c>
      <c r="G12" s="6">
        <v>44629</v>
      </c>
      <c r="H12" s="4">
        <v>1</v>
      </c>
      <c r="I12" s="4">
        <v>8</v>
      </c>
      <c r="J12" s="4">
        <v>8</v>
      </c>
      <c r="K12" s="4" t="s">
        <v>30</v>
      </c>
      <c r="L12" s="4">
        <v>872</v>
      </c>
      <c r="M12" s="4">
        <v>872</v>
      </c>
      <c r="N12" s="4" t="s">
        <v>31</v>
      </c>
      <c r="O12" s="4" t="s">
        <v>84</v>
      </c>
      <c r="P12" s="4" t="s">
        <v>33</v>
      </c>
      <c r="Q12" s="4">
        <v>0</v>
      </c>
      <c r="R12" s="7">
        <v>44391</v>
      </c>
      <c r="S12" s="6">
        <v>44634</v>
      </c>
      <c r="T12" s="4" t="s">
        <v>34</v>
      </c>
      <c r="U12" s="4">
        <v>872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37</v>
      </c>
      <c r="D13" s="4" t="s">
        <v>86</v>
      </c>
      <c r="E13" s="4" t="s">
        <v>87</v>
      </c>
      <c r="F13" s="6">
        <v>44629</v>
      </c>
      <c r="G13" s="6">
        <v>44631</v>
      </c>
      <c r="H13" s="4">
        <v>1</v>
      </c>
      <c r="I13" s="4">
        <v>2</v>
      </c>
      <c r="J13" s="4">
        <v>2</v>
      </c>
      <c r="K13" s="4" t="s">
        <v>30</v>
      </c>
      <c r="L13" s="4">
        <v>3095</v>
      </c>
      <c r="M13" s="4">
        <v>3095</v>
      </c>
      <c r="N13" s="4" t="s">
        <v>88</v>
      </c>
      <c r="O13" s="4" t="s">
        <v>89</v>
      </c>
      <c r="P13" s="4" t="s">
        <v>33</v>
      </c>
      <c r="Q13" s="4">
        <v>0</v>
      </c>
      <c r="R13" s="7">
        <v>44541</v>
      </c>
      <c r="S13" s="6">
        <v>44634</v>
      </c>
      <c r="T13" s="4" t="s">
        <v>34</v>
      </c>
      <c r="U13" s="4">
        <v>3095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37</v>
      </c>
      <c r="D14" s="4" t="s">
        <v>93</v>
      </c>
      <c r="E14" s="4" t="s">
        <v>94</v>
      </c>
      <c r="F14" s="6">
        <v>44630</v>
      </c>
      <c r="G14" s="6">
        <v>44631</v>
      </c>
      <c r="H14" s="4">
        <v>1</v>
      </c>
      <c r="I14" s="4">
        <v>1</v>
      </c>
      <c r="J14" s="4">
        <v>1</v>
      </c>
      <c r="K14" s="4" t="s">
        <v>30</v>
      </c>
      <c r="L14" s="4">
        <v>1921</v>
      </c>
      <c r="M14" s="4">
        <v>1921</v>
      </c>
      <c r="N14" s="4" t="s">
        <v>95</v>
      </c>
      <c r="O14" s="4" t="s">
        <v>89</v>
      </c>
      <c r="P14" s="4" t="s">
        <v>33</v>
      </c>
      <c r="Q14" s="4">
        <v>0</v>
      </c>
      <c r="R14" s="7">
        <v>44542</v>
      </c>
      <c r="S14" s="6">
        <v>44634</v>
      </c>
      <c r="T14" s="4" t="s">
        <v>34</v>
      </c>
      <c r="U14" s="4">
        <v>1921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7">
      <c r="A15" s="4" t="s">
        <v>96</v>
      </c>
      <c r="B15" s="4" t="s">
        <v>26</v>
      </c>
      <c r="C15" s="4" t="s">
        <v>37</v>
      </c>
      <c r="D15" s="4" t="s">
        <v>97</v>
      </c>
      <c r="E15" s="4" t="s">
        <v>98</v>
      </c>
      <c r="F15" s="6">
        <v>44629</v>
      </c>
      <c r="G15" s="6">
        <v>44631</v>
      </c>
      <c r="H15" s="4">
        <v>3</v>
      </c>
      <c r="I15" s="4">
        <v>2</v>
      </c>
      <c r="J15" s="4">
        <v>6</v>
      </c>
      <c r="K15" s="4" t="s">
        <v>30</v>
      </c>
      <c r="L15" s="4">
        <v>90270</v>
      </c>
      <c r="M15" s="4">
        <v>90270</v>
      </c>
      <c r="N15" s="4" t="s">
        <v>99</v>
      </c>
      <c r="O15" s="4" t="s">
        <v>89</v>
      </c>
      <c r="P15" s="4" t="s">
        <v>33</v>
      </c>
      <c r="Q15" s="4">
        <v>0</v>
      </c>
      <c r="R15" s="7">
        <v>44609</v>
      </c>
      <c r="S15" s="6">
        <v>44634</v>
      </c>
      <c r="T15" s="4" t="s">
        <v>34</v>
      </c>
      <c r="U15" s="4">
        <v>90270</v>
      </c>
      <c r="V15" s="4">
        <v>0</v>
      </c>
      <c r="W15" s="4">
        <v>0</v>
      </c>
      <c r="X15" s="4" t="s">
        <v>35</v>
      </c>
      <c r="Y15" s="4">
        <v>39033189</v>
      </c>
      <c r="Z15" s="4">
        <v>39033191</v>
      </c>
      <c r="AA15" s="4" t="s">
        <v>100</v>
      </c>
    </row>
    <row r="16" s="4" customFormat="1" spans="1:25">
      <c r="A16" s="4" t="s">
        <v>101</v>
      </c>
      <c r="B16" s="4" t="s">
        <v>26</v>
      </c>
      <c r="C16" s="4" t="s">
        <v>37</v>
      </c>
      <c r="D16" s="4" t="s">
        <v>102</v>
      </c>
      <c r="E16" s="4" t="s">
        <v>103</v>
      </c>
      <c r="F16" s="6">
        <v>44630</v>
      </c>
      <c r="G16" s="6">
        <v>44631</v>
      </c>
      <c r="H16" s="4">
        <v>1</v>
      </c>
      <c r="I16" s="4">
        <v>1</v>
      </c>
      <c r="J16" s="4">
        <v>1</v>
      </c>
      <c r="K16" s="4" t="s">
        <v>30</v>
      </c>
      <c r="L16" s="4">
        <v>652</v>
      </c>
      <c r="M16" s="4">
        <v>652</v>
      </c>
      <c r="N16" s="4" t="s">
        <v>104</v>
      </c>
      <c r="O16" s="4" t="s">
        <v>89</v>
      </c>
      <c r="P16" s="4" t="s">
        <v>33</v>
      </c>
      <c r="Q16" s="4">
        <v>0</v>
      </c>
      <c r="R16" s="7">
        <v>44612</v>
      </c>
      <c r="S16" s="6">
        <v>44634</v>
      </c>
      <c r="T16" s="4" t="s">
        <v>34</v>
      </c>
      <c r="U16" s="4">
        <v>652</v>
      </c>
      <c r="V16" s="4">
        <v>0</v>
      </c>
      <c r="W16" s="4">
        <v>0</v>
      </c>
      <c r="X16" s="4" t="s">
        <v>35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37</v>
      </c>
      <c r="D17" s="4" t="s">
        <v>107</v>
      </c>
      <c r="E17" s="4" t="s">
        <v>108</v>
      </c>
      <c r="F17" s="6">
        <v>44630</v>
      </c>
      <c r="G17" s="6">
        <v>44631</v>
      </c>
      <c r="H17" s="4">
        <v>1</v>
      </c>
      <c r="I17" s="4">
        <v>1</v>
      </c>
      <c r="J17" s="4">
        <v>1</v>
      </c>
      <c r="K17" s="4" t="s">
        <v>30</v>
      </c>
      <c r="L17" s="4">
        <v>1262</v>
      </c>
      <c r="M17" s="4">
        <v>1262</v>
      </c>
      <c r="N17" s="4" t="s">
        <v>109</v>
      </c>
      <c r="O17" s="4" t="s">
        <v>89</v>
      </c>
      <c r="P17" s="4" t="s">
        <v>33</v>
      </c>
      <c r="Q17" s="4">
        <v>0</v>
      </c>
      <c r="R17" s="7">
        <v>44626</v>
      </c>
      <c r="S17" s="6">
        <v>44634</v>
      </c>
      <c r="T17" s="4" t="s">
        <v>34</v>
      </c>
      <c r="U17" s="4">
        <v>1262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110</v>
      </c>
      <c r="B18" s="4" t="s">
        <v>26</v>
      </c>
      <c r="C18" s="4" t="s">
        <v>37</v>
      </c>
      <c r="D18" s="4" t="s">
        <v>111</v>
      </c>
      <c r="E18" s="4" t="s">
        <v>112</v>
      </c>
      <c r="F18" s="6">
        <v>44629</v>
      </c>
      <c r="G18" s="6">
        <v>44631</v>
      </c>
      <c r="H18" s="4">
        <v>1</v>
      </c>
      <c r="I18" s="4">
        <v>2</v>
      </c>
      <c r="J18" s="4">
        <v>2</v>
      </c>
      <c r="K18" s="4" t="s">
        <v>30</v>
      </c>
      <c r="L18" s="4">
        <v>2680</v>
      </c>
      <c r="M18" s="4">
        <v>2680</v>
      </c>
      <c r="N18" s="4" t="s">
        <v>113</v>
      </c>
      <c r="O18" s="4" t="s">
        <v>89</v>
      </c>
      <c r="P18" s="4" t="s">
        <v>33</v>
      </c>
      <c r="Q18" s="4">
        <v>0</v>
      </c>
      <c r="R18" s="7">
        <v>44626</v>
      </c>
      <c r="S18" s="6">
        <v>44634</v>
      </c>
      <c r="T18" s="4" t="s">
        <v>34</v>
      </c>
      <c r="U18" s="4">
        <v>2680</v>
      </c>
      <c r="V18" s="4">
        <v>0</v>
      </c>
      <c r="W18" s="4">
        <v>0</v>
      </c>
      <c r="X18" s="4" t="s">
        <v>114</v>
      </c>
      <c r="Y18" s="4" t="s">
        <v>35</v>
      </c>
    </row>
    <row r="19" s="4" customFormat="1" spans="1:25">
      <c r="A19" s="4" t="s">
        <v>115</v>
      </c>
      <c r="B19" s="4" t="s">
        <v>26</v>
      </c>
      <c r="C19" s="4" t="s">
        <v>37</v>
      </c>
      <c r="D19" s="4" t="s">
        <v>116</v>
      </c>
      <c r="E19" s="4" t="s">
        <v>117</v>
      </c>
      <c r="F19" s="6">
        <v>44627</v>
      </c>
      <c r="G19" s="6">
        <v>44631</v>
      </c>
      <c r="H19" s="4">
        <v>1</v>
      </c>
      <c r="I19" s="4">
        <v>4</v>
      </c>
      <c r="J19" s="4">
        <v>4</v>
      </c>
      <c r="K19" s="4" t="s">
        <v>30</v>
      </c>
      <c r="L19" s="4">
        <v>1568</v>
      </c>
      <c r="M19" s="4">
        <v>1568</v>
      </c>
      <c r="N19" s="4" t="s">
        <v>118</v>
      </c>
      <c r="O19" s="4" t="s">
        <v>89</v>
      </c>
      <c r="P19" s="4" t="s">
        <v>33</v>
      </c>
      <c r="Q19" s="4">
        <v>0</v>
      </c>
      <c r="R19" s="7">
        <v>44626</v>
      </c>
      <c r="S19" s="6">
        <v>44634</v>
      </c>
      <c r="T19" s="4" t="s">
        <v>34</v>
      </c>
      <c r="U19" s="4">
        <v>1568</v>
      </c>
      <c r="V19" s="4">
        <v>0</v>
      </c>
      <c r="W19" s="4">
        <v>0</v>
      </c>
      <c r="X19" s="4" t="s">
        <v>35</v>
      </c>
      <c r="Y19" s="4" t="s">
        <v>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26" sqref="A26:A2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15794416524</v>
      </c>
      <c r="B2" s="6">
        <v>44621</v>
      </c>
      <c r="C2" s="6">
        <v>44629</v>
      </c>
      <c r="D2" s="4">
        <v>0</v>
      </c>
      <c r="E2" s="4" t="str">
        <f>VLOOKUP(A2,HOP!A:L,12,0)</f>
        <v>0.00</v>
      </c>
      <c r="F2" s="4" t="str">
        <f>VLOOKUP(A2,HOP!A:C,3,0)</f>
        <v>2195918</v>
      </c>
      <c r="G2" s="4">
        <f>D2-E2</f>
        <v>0</v>
      </c>
      <c r="H2" s="4" t="str">
        <f>$H$1&amp;F2</f>
        <v>，2195918</v>
      </c>
      <c r="I2" s="4" t="str">
        <f>VLOOKUP(A2,HOP!A:U,21,0)</f>
        <v>直连</v>
      </c>
    </row>
    <row r="3" s="4" customFormat="1" spans="1:9">
      <c r="A3" s="5">
        <v>17452234926</v>
      </c>
      <c r="B3" s="6">
        <v>44622</v>
      </c>
      <c r="C3" s="6">
        <v>44629</v>
      </c>
      <c r="D3" s="4">
        <v>14105</v>
      </c>
      <c r="E3" s="4" t="str">
        <f>VLOOKUP(A3,HOP!A:L,12,0)</f>
        <v>14105.00</v>
      </c>
      <c r="F3" s="4" t="str">
        <f>VLOOKUP(A3,HOP!A:C,3,0)</f>
        <v>2430870</v>
      </c>
      <c r="G3" s="4">
        <f t="shared" ref="G3:G18" si="0">D3-E3</f>
        <v>0</v>
      </c>
      <c r="H3" s="4" t="str">
        <f t="shared" ref="H3:H18" si="1">$H$1&amp;F3</f>
        <v>，2430870</v>
      </c>
      <c r="I3" s="4" t="str">
        <f>VLOOKUP(A3,HOP!A:U,21,0)</f>
        <v>直连</v>
      </c>
    </row>
    <row r="4" s="4" customFormat="1" spans="1:9">
      <c r="A4" s="5">
        <v>17490845257</v>
      </c>
      <c r="B4" s="6">
        <v>44628</v>
      </c>
      <c r="C4" s="6">
        <v>44629</v>
      </c>
      <c r="D4" s="4">
        <v>1283</v>
      </c>
      <c r="E4" s="4" t="str">
        <f>VLOOKUP(A4,HOP!A:L,12,0)</f>
        <v>1283.00</v>
      </c>
      <c r="F4" s="4" t="str">
        <f>VLOOKUP(A4,HOP!A:C,3,0)</f>
        <v>2435087</v>
      </c>
      <c r="G4" s="4">
        <f t="shared" si="0"/>
        <v>0</v>
      </c>
      <c r="H4" s="4" t="str">
        <f t="shared" si="1"/>
        <v>，2435087</v>
      </c>
      <c r="I4" s="4" t="str">
        <f>VLOOKUP(A4,HOP!A:U,21,0)</f>
        <v>直连</v>
      </c>
    </row>
    <row r="5" s="4" customFormat="1" spans="1:9">
      <c r="A5" s="5">
        <v>17574359334</v>
      </c>
      <c r="B5" s="6">
        <v>44627</v>
      </c>
      <c r="C5" s="6">
        <v>44629</v>
      </c>
      <c r="D5" s="4">
        <v>476</v>
      </c>
      <c r="E5" s="4" t="str">
        <f>VLOOKUP(A5,HOP!A:L,12,0)</f>
        <v>476.00</v>
      </c>
      <c r="F5" s="4" t="str">
        <f>VLOOKUP(A5,HOP!A:C,3,0)</f>
        <v>2452470</v>
      </c>
      <c r="G5" s="4">
        <f t="shared" si="0"/>
        <v>0</v>
      </c>
      <c r="H5" s="4" t="str">
        <f t="shared" si="1"/>
        <v>，2452470</v>
      </c>
      <c r="I5" s="4" t="str">
        <f>VLOOKUP(A5,HOP!A:U,21,0)</f>
        <v>直连</v>
      </c>
    </row>
    <row r="6" s="4" customFormat="1" spans="1:9">
      <c r="A6" s="5">
        <v>17581029264</v>
      </c>
      <c r="B6" s="6">
        <v>44628</v>
      </c>
      <c r="C6" s="6">
        <v>44629</v>
      </c>
      <c r="D6" s="4">
        <v>4527</v>
      </c>
      <c r="E6" s="4" t="str">
        <f>VLOOKUP(A6,HOP!A:L,12,0)</f>
        <v>4527.00</v>
      </c>
      <c r="F6" s="4" t="str">
        <f>VLOOKUP(A6,HOP!A:C,3,0)</f>
        <v>2452996</v>
      </c>
      <c r="G6" s="4">
        <f t="shared" si="0"/>
        <v>0</v>
      </c>
      <c r="H6" s="4" t="str">
        <f t="shared" si="1"/>
        <v>，2452996</v>
      </c>
      <c r="I6" s="4" t="str">
        <f>VLOOKUP(A6,HOP!A:U,21,0)</f>
        <v>直连</v>
      </c>
    </row>
    <row r="7" s="4" customFormat="1" spans="1:9">
      <c r="A7" s="5">
        <v>17582019345</v>
      </c>
      <c r="B7" s="6">
        <v>44628</v>
      </c>
      <c r="C7" s="6">
        <v>44629</v>
      </c>
      <c r="D7" s="4">
        <v>809</v>
      </c>
      <c r="E7" s="4" t="str">
        <f>VLOOKUP(A7,HOP!A:L,12,0)</f>
        <v>809.00</v>
      </c>
      <c r="F7" s="4" t="str">
        <f>VLOOKUP(A7,HOP!A:C,3,0)</f>
        <v>2453428</v>
      </c>
      <c r="G7" s="4">
        <f t="shared" si="0"/>
        <v>0</v>
      </c>
      <c r="H7" s="4" t="str">
        <f t="shared" si="1"/>
        <v>，2453428</v>
      </c>
      <c r="I7" s="4" t="str">
        <f>VLOOKUP(A7,HOP!A:U,21,0)</f>
        <v>直连</v>
      </c>
    </row>
    <row r="8" s="4" customFormat="1" spans="1:9">
      <c r="A8" s="5">
        <v>17582533610</v>
      </c>
      <c r="B8" s="6">
        <v>44627</v>
      </c>
      <c r="C8" s="6">
        <v>44629</v>
      </c>
      <c r="D8" s="4">
        <v>644</v>
      </c>
      <c r="E8" s="4" t="str">
        <f>VLOOKUP(A8,HOP!A:L,12,0)</f>
        <v>644.00</v>
      </c>
      <c r="F8" s="4" t="str">
        <f>VLOOKUP(A8,HOP!A:C,3,0)</f>
        <v>2453628</v>
      </c>
      <c r="G8" s="4">
        <f t="shared" si="0"/>
        <v>0</v>
      </c>
      <c r="H8" s="4" t="str">
        <f t="shared" si="1"/>
        <v>，2453628</v>
      </c>
      <c r="I8" s="4" t="str">
        <f>VLOOKUP(A8,HOP!A:U,21,0)</f>
        <v>直连</v>
      </c>
    </row>
    <row r="9" s="4" customFormat="1" spans="1:9">
      <c r="A9" s="5">
        <v>17483575770</v>
      </c>
      <c r="B9" s="6">
        <v>44629</v>
      </c>
      <c r="C9" s="6">
        <v>44630</v>
      </c>
      <c r="D9" s="4">
        <v>1813</v>
      </c>
      <c r="E9" s="4" t="str">
        <f>VLOOKUP(A9,HOP!A:L,12,0)</f>
        <v>1813.00</v>
      </c>
      <c r="F9" s="4" t="str">
        <f>VLOOKUP(A9,HOP!A:C,3,0)</f>
        <v>2434863</v>
      </c>
      <c r="G9" s="4">
        <f t="shared" si="0"/>
        <v>0</v>
      </c>
      <c r="H9" s="4" t="str">
        <f t="shared" si="1"/>
        <v>，2434863</v>
      </c>
      <c r="I9" s="4" t="str">
        <f>VLOOKUP(A9,HOP!A:U,21,0)</f>
        <v>直连</v>
      </c>
    </row>
    <row r="10" s="4" customFormat="1" spans="1:9">
      <c r="A10" s="5">
        <v>17572470282</v>
      </c>
      <c r="B10" s="6">
        <v>44629</v>
      </c>
      <c r="C10" s="6">
        <v>44630</v>
      </c>
      <c r="D10" s="4">
        <v>3372</v>
      </c>
      <c r="E10" s="4" t="str">
        <f>VLOOKUP(A10,HOP!A:L,12,0)</f>
        <v>3372.00</v>
      </c>
      <c r="F10" s="4" t="str">
        <f>VLOOKUP(A10,HOP!A:C,3,0)</f>
        <v>2451516</v>
      </c>
      <c r="G10" s="4">
        <f t="shared" si="0"/>
        <v>0</v>
      </c>
      <c r="H10" s="4" t="str">
        <f t="shared" si="1"/>
        <v>，2451516</v>
      </c>
      <c r="I10" s="4" t="str">
        <f>VLOOKUP(A10,HOP!A:U,21,0)</f>
        <v>直连</v>
      </c>
    </row>
    <row r="11" s="4" customFormat="1" spans="1:9">
      <c r="A11" s="5">
        <v>17572482056</v>
      </c>
      <c r="B11" s="6">
        <v>44626</v>
      </c>
      <c r="C11" s="6">
        <v>44630</v>
      </c>
      <c r="D11" s="4">
        <v>1599</v>
      </c>
      <c r="E11" s="4" t="str">
        <f>VLOOKUP(A11,HOP!A:L,12,0)</f>
        <v>1599.00</v>
      </c>
      <c r="F11" s="4" t="str">
        <f>VLOOKUP(A11,HOP!A:C,3,0)</f>
        <v>2451533</v>
      </c>
      <c r="G11" s="4">
        <f t="shared" si="0"/>
        <v>0</v>
      </c>
      <c r="H11" s="4" t="str">
        <f t="shared" si="1"/>
        <v>，2451533</v>
      </c>
      <c r="I11" s="4" t="str">
        <f>VLOOKUP(A11,HOP!A:U,21,0)</f>
        <v>直连</v>
      </c>
    </row>
    <row r="12" s="4" customFormat="1" spans="1:10">
      <c r="A12" s="5">
        <v>16965535170</v>
      </c>
      <c r="B12" s="6">
        <v>44629</v>
      </c>
      <c r="C12" s="6">
        <v>44631</v>
      </c>
      <c r="D12" s="4">
        <v>3095</v>
      </c>
      <c r="E12" s="4" t="str">
        <f>VLOOKUP(A12,HOP!A:L,12,0)</f>
        <v>4031.01</v>
      </c>
      <c r="F12" s="4" t="str">
        <f>VLOOKUP(A12,HOP!A:C,3,0)</f>
        <v>2336312</v>
      </c>
      <c r="G12" s="4">
        <f t="shared" si="0"/>
        <v>-936.01</v>
      </c>
      <c r="H12" s="4" t="str">
        <f t="shared" si="1"/>
        <v>，2336312</v>
      </c>
      <c r="I12" s="4" t="str">
        <f>VLOOKUP(A12,HOP!A:U,21,0)</f>
        <v>直连</v>
      </c>
      <c r="J12" s="4" t="s">
        <v>121</v>
      </c>
    </row>
    <row r="13" s="4" customFormat="1" spans="1:9">
      <c r="A13" s="5">
        <v>16969222049</v>
      </c>
      <c r="B13" s="6">
        <v>44630</v>
      </c>
      <c r="C13" s="6">
        <v>44631</v>
      </c>
      <c r="D13" s="4">
        <v>1921</v>
      </c>
      <c r="E13" s="4" t="str">
        <f>VLOOKUP(A13,HOP!A:L,12,0)</f>
        <v>1921.00</v>
      </c>
      <c r="F13" s="4" t="str">
        <f>VLOOKUP(A13,HOP!A:C,3,0)</f>
        <v>2336861</v>
      </c>
      <c r="G13" s="4">
        <f t="shared" si="0"/>
        <v>0</v>
      </c>
      <c r="H13" s="4" t="str">
        <f t="shared" si="1"/>
        <v>，2336861</v>
      </c>
      <c r="I13" s="4" t="str">
        <f>VLOOKUP(A13,HOP!A:U,21,0)</f>
        <v>直连</v>
      </c>
    </row>
    <row r="14" s="4" customFormat="1" spans="1:9">
      <c r="A14" s="5">
        <v>17382337903</v>
      </c>
      <c r="B14" s="6">
        <v>44629</v>
      </c>
      <c r="C14" s="6">
        <v>44631</v>
      </c>
      <c r="D14" s="4">
        <v>90270</v>
      </c>
      <c r="E14" s="4" t="str">
        <f>VLOOKUP(A14,HOP!A:L,12,0)</f>
        <v>90270.00</v>
      </c>
      <c r="F14" s="4" t="str">
        <f>VLOOKUP(A14,HOP!A:C,3,0)</f>
        <v>2420436</v>
      </c>
      <c r="G14" s="4">
        <f t="shared" si="0"/>
        <v>0</v>
      </c>
      <c r="H14" s="4" t="str">
        <f t="shared" si="1"/>
        <v>，2420436</v>
      </c>
      <c r="I14" s="4" t="str">
        <f>VLOOKUP(A14,HOP!A:U,21,0)</f>
        <v>直连</v>
      </c>
    </row>
    <row r="15" s="4" customFormat="1" spans="1:9">
      <c r="A15" s="5">
        <v>17429459965</v>
      </c>
      <c r="B15" s="6">
        <v>44630</v>
      </c>
      <c r="C15" s="6">
        <v>44631</v>
      </c>
      <c r="D15" s="4">
        <v>652</v>
      </c>
      <c r="E15" s="4" t="str">
        <f>VLOOKUP(A15,HOP!A:L,12,0)</f>
        <v>652.00</v>
      </c>
      <c r="F15" s="4" t="str">
        <f>VLOOKUP(A15,HOP!A:C,3,0)</f>
        <v>2426174</v>
      </c>
      <c r="G15" s="4">
        <f t="shared" si="0"/>
        <v>0</v>
      </c>
      <c r="H15" s="4" t="str">
        <f t="shared" si="1"/>
        <v>，2426174</v>
      </c>
      <c r="I15" s="4" t="str">
        <f>VLOOKUP(A15,HOP!A:U,21,0)</f>
        <v>直连</v>
      </c>
    </row>
    <row r="16" s="4" customFormat="1" spans="1:9">
      <c r="A16" s="5">
        <v>17572277833</v>
      </c>
      <c r="B16" s="6">
        <v>44630</v>
      </c>
      <c r="C16" s="6">
        <v>44631</v>
      </c>
      <c r="D16" s="4">
        <v>1262</v>
      </c>
      <c r="E16" s="4" t="str">
        <f>VLOOKUP(A16,HOP!A:L,12,0)</f>
        <v>1262.00</v>
      </c>
      <c r="F16" s="4" t="str">
        <f>VLOOKUP(A16,HOP!A:C,3,0)</f>
        <v>2451415</v>
      </c>
      <c r="G16" s="4">
        <f t="shared" si="0"/>
        <v>0</v>
      </c>
      <c r="H16" s="4" t="str">
        <f t="shared" si="1"/>
        <v>，2451415</v>
      </c>
      <c r="I16" s="4" t="str">
        <f>VLOOKUP(A16,HOP!A:U,21,0)</f>
        <v>直连</v>
      </c>
    </row>
    <row r="17" s="4" customFormat="1" spans="1:9">
      <c r="A17" s="5">
        <v>17572478672</v>
      </c>
      <c r="B17" s="6">
        <v>44629</v>
      </c>
      <c r="C17" s="6">
        <v>44631</v>
      </c>
      <c r="D17" s="4">
        <v>2680</v>
      </c>
      <c r="E17" s="4" t="str">
        <f>VLOOKUP(A17,HOP!A:L,12,0)</f>
        <v>2680.00</v>
      </c>
      <c r="F17" s="4" t="str">
        <f>VLOOKUP(A17,HOP!A:C,3,0)</f>
        <v>2451522</v>
      </c>
      <c r="G17" s="4">
        <f t="shared" si="0"/>
        <v>0</v>
      </c>
      <c r="H17" s="4" t="str">
        <f t="shared" si="1"/>
        <v>，2451522</v>
      </c>
      <c r="I17" s="4" t="str">
        <f>VLOOKUP(A17,HOP!A:U,21,0)</f>
        <v>直连</v>
      </c>
    </row>
    <row r="18" s="4" customFormat="1" spans="1:9">
      <c r="A18" s="5">
        <v>17572976090</v>
      </c>
      <c r="B18" s="6">
        <v>44627</v>
      </c>
      <c r="C18" s="6">
        <v>44631</v>
      </c>
      <c r="D18" s="4">
        <v>1568</v>
      </c>
      <c r="E18" s="4" t="str">
        <f>VLOOKUP(A18,HOP!A:L,12,0)</f>
        <v>1568.00</v>
      </c>
      <c r="F18" s="4" t="str">
        <f>VLOOKUP(A18,HOP!A:C,3,0)</f>
        <v>2451782</v>
      </c>
      <c r="G18" s="4">
        <f t="shared" si="0"/>
        <v>0</v>
      </c>
      <c r="H18" s="4" t="str">
        <f t="shared" si="1"/>
        <v>，2451782</v>
      </c>
      <c r="I18" s="4" t="str">
        <f>VLOOKUP(A18,HOP!A:U,21,0)</f>
        <v>直连</v>
      </c>
    </row>
    <row r="20" spans="4:4">
      <c r="D20" s="4">
        <f>SUM(D2:D19)</f>
        <v>130076</v>
      </c>
    </row>
    <row r="21" spans="4:4">
      <c r="D21" s="4" t="s">
        <v>122</v>
      </c>
    </row>
    <row r="26" spans="1:1">
      <c r="A26" s="4" t="s">
        <v>123</v>
      </c>
    </row>
    <row r="27" spans="1:1">
      <c r="A27" s="4" t="s">
        <v>124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</row>
    <row r="2" s="1" customFormat="1" spans="1:21">
      <c r="A2" s="3">
        <v>15794416524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30</v>
      </c>
      <c r="K2" s="1" t="s">
        <v>151</v>
      </c>
      <c r="L2" s="1" t="s">
        <v>152</v>
      </c>
      <c r="M2" s="1" t="s">
        <v>153</v>
      </c>
      <c r="N2" s="1" t="s">
        <v>154</v>
      </c>
      <c r="O2" s="1" t="s">
        <v>152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</row>
    <row r="3" s="1" customFormat="1" spans="1:21">
      <c r="A3" s="3">
        <v>16965535170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148</v>
      </c>
      <c r="G3" s="1" t="s">
        <v>165</v>
      </c>
      <c r="H3" s="1" t="s">
        <v>149</v>
      </c>
      <c r="I3" s="1" t="s">
        <v>166</v>
      </c>
      <c r="J3" s="1" t="s">
        <v>30</v>
      </c>
      <c r="K3" s="1" t="s">
        <v>167</v>
      </c>
      <c r="L3" s="1" t="s">
        <v>168</v>
      </c>
      <c r="M3" s="1" t="s">
        <v>169</v>
      </c>
      <c r="N3" s="1" t="s">
        <v>170</v>
      </c>
      <c r="O3" s="1" t="s">
        <v>152</v>
      </c>
      <c r="P3" s="1" t="s">
        <v>155</v>
      </c>
      <c r="Q3" s="1" t="s">
        <v>156</v>
      </c>
      <c r="R3" s="1" t="s">
        <v>171</v>
      </c>
      <c r="S3" s="1" t="s">
        <v>158</v>
      </c>
      <c r="T3" s="1" t="s">
        <v>159</v>
      </c>
      <c r="U3" s="1" t="s">
        <v>160</v>
      </c>
    </row>
    <row r="4" s="1" customFormat="1" spans="1:21">
      <c r="A4" s="3">
        <v>16969222049</v>
      </c>
      <c r="B4" s="1" t="s">
        <v>172</v>
      </c>
      <c r="C4" s="1" t="s">
        <v>173</v>
      </c>
      <c r="D4" s="1" t="s">
        <v>174</v>
      </c>
      <c r="E4" s="1" t="s">
        <v>175</v>
      </c>
      <c r="F4" s="1" t="s">
        <v>176</v>
      </c>
      <c r="G4" s="1" t="s">
        <v>165</v>
      </c>
      <c r="H4" s="1" t="s">
        <v>149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179</v>
      </c>
      <c r="N4" s="1" t="s">
        <v>179</v>
      </c>
      <c r="O4" s="1" t="s">
        <v>152</v>
      </c>
      <c r="P4" s="1" t="s">
        <v>155</v>
      </c>
      <c r="Q4" s="1" t="s">
        <v>156</v>
      </c>
      <c r="R4" s="1" t="s">
        <v>180</v>
      </c>
      <c r="S4" s="1" t="s">
        <v>158</v>
      </c>
      <c r="T4" s="1" t="s">
        <v>159</v>
      </c>
      <c r="U4" s="1" t="s">
        <v>160</v>
      </c>
    </row>
    <row r="5" s="1" customFormat="1" spans="1:21">
      <c r="A5" s="3">
        <v>17382337903</v>
      </c>
      <c r="B5" s="1" t="s">
        <v>181</v>
      </c>
      <c r="C5" s="1" t="s">
        <v>182</v>
      </c>
      <c r="D5" s="1" t="s">
        <v>183</v>
      </c>
      <c r="E5" s="1" t="s">
        <v>184</v>
      </c>
      <c r="F5" s="1" t="s">
        <v>148</v>
      </c>
      <c r="G5" s="1" t="s">
        <v>165</v>
      </c>
      <c r="H5" s="1" t="s">
        <v>149</v>
      </c>
      <c r="I5" s="1" t="s">
        <v>185</v>
      </c>
      <c r="J5" s="1" t="s">
        <v>30</v>
      </c>
      <c r="K5" s="1" t="s">
        <v>186</v>
      </c>
      <c r="L5" s="1" t="s">
        <v>186</v>
      </c>
      <c r="M5" s="1" t="s">
        <v>179</v>
      </c>
      <c r="N5" s="1" t="s">
        <v>179</v>
      </c>
      <c r="O5" s="1" t="s">
        <v>152</v>
      </c>
      <c r="P5" s="1" t="s">
        <v>155</v>
      </c>
      <c r="Q5" s="1" t="s">
        <v>156</v>
      </c>
      <c r="R5" s="1" t="s">
        <v>187</v>
      </c>
      <c r="S5" s="1" t="s">
        <v>158</v>
      </c>
      <c r="T5" s="1" t="s">
        <v>159</v>
      </c>
      <c r="U5" s="1" t="s">
        <v>160</v>
      </c>
    </row>
    <row r="6" s="1" customFormat="1" spans="1:21">
      <c r="A6" s="3">
        <v>17429459965</v>
      </c>
      <c r="B6" s="1" t="s">
        <v>188</v>
      </c>
      <c r="C6" s="1" t="s">
        <v>189</v>
      </c>
      <c r="D6" s="1" t="s">
        <v>190</v>
      </c>
      <c r="E6" s="1" t="s">
        <v>191</v>
      </c>
      <c r="F6" s="1" t="s">
        <v>176</v>
      </c>
      <c r="G6" s="1" t="s">
        <v>165</v>
      </c>
      <c r="H6" s="1" t="s">
        <v>149</v>
      </c>
      <c r="I6" s="1" t="s">
        <v>192</v>
      </c>
      <c r="J6" s="1" t="s">
        <v>30</v>
      </c>
      <c r="K6" s="1" t="s">
        <v>193</v>
      </c>
      <c r="L6" s="1" t="s">
        <v>193</v>
      </c>
      <c r="M6" s="1" t="s">
        <v>179</v>
      </c>
      <c r="N6" s="1" t="s">
        <v>179</v>
      </c>
      <c r="O6" s="1" t="s">
        <v>152</v>
      </c>
      <c r="P6" s="1" t="s">
        <v>155</v>
      </c>
      <c r="Q6" s="1" t="s">
        <v>156</v>
      </c>
      <c r="R6" s="1" t="s">
        <v>194</v>
      </c>
      <c r="S6" s="1" t="s">
        <v>158</v>
      </c>
      <c r="T6" s="1" t="s">
        <v>159</v>
      </c>
      <c r="U6" s="1" t="s">
        <v>160</v>
      </c>
    </row>
    <row r="7" s="1" customFormat="1" spans="1:21">
      <c r="A7" s="3">
        <v>17452234926</v>
      </c>
      <c r="B7" s="1" t="s">
        <v>195</v>
      </c>
      <c r="C7" s="1" t="s">
        <v>196</v>
      </c>
      <c r="D7" s="1" t="s">
        <v>197</v>
      </c>
      <c r="E7" s="1" t="s">
        <v>198</v>
      </c>
      <c r="F7" s="1" t="s">
        <v>199</v>
      </c>
      <c r="G7" s="1" t="s">
        <v>148</v>
      </c>
      <c r="H7" s="1" t="s">
        <v>149</v>
      </c>
      <c r="I7" s="1" t="s">
        <v>200</v>
      </c>
      <c r="J7" s="1" t="s">
        <v>30</v>
      </c>
      <c r="K7" s="1" t="s">
        <v>201</v>
      </c>
      <c r="L7" s="1" t="s">
        <v>201</v>
      </c>
      <c r="M7" s="1" t="s">
        <v>179</v>
      </c>
      <c r="N7" s="1" t="s">
        <v>179</v>
      </c>
      <c r="O7" s="1" t="s">
        <v>152</v>
      </c>
      <c r="P7" s="1" t="s">
        <v>155</v>
      </c>
      <c r="Q7" s="1" t="s">
        <v>156</v>
      </c>
      <c r="R7" s="1" t="s">
        <v>202</v>
      </c>
      <c r="S7" s="1" t="s">
        <v>158</v>
      </c>
      <c r="T7" s="1" t="s">
        <v>159</v>
      </c>
      <c r="U7" s="1" t="s">
        <v>160</v>
      </c>
    </row>
    <row r="8" s="1" customFormat="1" spans="1:21">
      <c r="A8" s="3">
        <v>17483575770</v>
      </c>
      <c r="B8" s="1" t="s">
        <v>203</v>
      </c>
      <c r="C8" s="1" t="s">
        <v>204</v>
      </c>
      <c r="D8" s="1" t="s">
        <v>205</v>
      </c>
      <c r="E8" s="1" t="s">
        <v>206</v>
      </c>
      <c r="F8" s="1" t="s">
        <v>148</v>
      </c>
      <c r="G8" s="1" t="s">
        <v>176</v>
      </c>
      <c r="H8" s="1" t="s">
        <v>149</v>
      </c>
      <c r="I8" s="1" t="s">
        <v>207</v>
      </c>
      <c r="J8" s="1" t="s">
        <v>30</v>
      </c>
      <c r="K8" s="1" t="s">
        <v>208</v>
      </c>
      <c r="L8" s="1" t="s">
        <v>208</v>
      </c>
      <c r="M8" s="1" t="s">
        <v>179</v>
      </c>
      <c r="N8" s="1" t="s">
        <v>179</v>
      </c>
      <c r="O8" s="1" t="s">
        <v>152</v>
      </c>
      <c r="P8" s="1" t="s">
        <v>155</v>
      </c>
      <c r="Q8" s="1" t="s">
        <v>156</v>
      </c>
      <c r="R8" s="1" t="s">
        <v>209</v>
      </c>
      <c r="S8" s="1" t="s">
        <v>158</v>
      </c>
      <c r="T8" s="1" t="s">
        <v>159</v>
      </c>
      <c r="U8" s="1" t="s">
        <v>160</v>
      </c>
    </row>
    <row r="9" s="1" customFormat="1" spans="1:21">
      <c r="A9" s="3">
        <v>17490845257</v>
      </c>
      <c r="B9" s="1" t="s">
        <v>210</v>
      </c>
      <c r="C9" s="1" t="s">
        <v>211</v>
      </c>
      <c r="D9" s="1" t="s">
        <v>212</v>
      </c>
      <c r="E9" s="1" t="s">
        <v>213</v>
      </c>
      <c r="F9" s="1" t="s">
        <v>214</v>
      </c>
      <c r="G9" s="1" t="s">
        <v>148</v>
      </c>
      <c r="H9" s="1" t="s">
        <v>149</v>
      </c>
      <c r="I9" s="1" t="s">
        <v>215</v>
      </c>
      <c r="J9" s="1" t="s">
        <v>30</v>
      </c>
      <c r="K9" s="1" t="s">
        <v>216</v>
      </c>
      <c r="L9" s="1" t="s">
        <v>216</v>
      </c>
      <c r="M9" s="1" t="s">
        <v>179</v>
      </c>
      <c r="N9" s="1" t="s">
        <v>179</v>
      </c>
      <c r="O9" s="1" t="s">
        <v>152</v>
      </c>
      <c r="P9" s="1" t="s">
        <v>155</v>
      </c>
      <c r="Q9" s="1" t="s">
        <v>156</v>
      </c>
      <c r="R9" s="1" t="s">
        <v>217</v>
      </c>
      <c r="S9" s="1" t="s">
        <v>158</v>
      </c>
      <c r="T9" s="1" t="s">
        <v>159</v>
      </c>
      <c r="U9" s="1" t="s">
        <v>160</v>
      </c>
    </row>
    <row r="10" s="1" customFormat="1" spans="1:21">
      <c r="A10" s="3">
        <v>17572277833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176</v>
      </c>
      <c r="G10" s="1" t="s">
        <v>165</v>
      </c>
      <c r="H10" s="1" t="s">
        <v>149</v>
      </c>
      <c r="I10" s="1" t="s">
        <v>222</v>
      </c>
      <c r="J10" s="1" t="s">
        <v>30</v>
      </c>
      <c r="K10" s="1" t="s">
        <v>223</v>
      </c>
      <c r="L10" s="1" t="s">
        <v>223</v>
      </c>
      <c r="M10" s="1" t="s">
        <v>179</v>
      </c>
      <c r="N10" s="1" t="s">
        <v>179</v>
      </c>
      <c r="O10" s="1" t="s">
        <v>152</v>
      </c>
      <c r="P10" s="1" t="s">
        <v>155</v>
      </c>
      <c r="Q10" s="1" t="s">
        <v>156</v>
      </c>
      <c r="R10" s="1" t="s">
        <v>224</v>
      </c>
      <c r="S10" s="1" t="s">
        <v>158</v>
      </c>
      <c r="T10" s="1" t="s">
        <v>159</v>
      </c>
      <c r="U10" s="1" t="s">
        <v>160</v>
      </c>
    </row>
    <row r="11" s="1" customFormat="1" spans="1:21">
      <c r="A11" s="3">
        <v>17572470282</v>
      </c>
      <c r="B11" s="1" t="s">
        <v>218</v>
      </c>
      <c r="C11" s="1" t="s">
        <v>225</v>
      </c>
      <c r="D11" s="1" t="s">
        <v>226</v>
      </c>
      <c r="E11" s="1" t="s">
        <v>227</v>
      </c>
      <c r="F11" s="1" t="s">
        <v>148</v>
      </c>
      <c r="G11" s="1" t="s">
        <v>176</v>
      </c>
      <c r="H11" s="1" t="s">
        <v>149</v>
      </c>
      <c r="I11" s="1" t="s">
        <v>228</v>
      </c>
      <c r="J11" s="1" t="s">
        <v>30</v>
      </c>
      <c r="K11" s="1" t="s">
        <v>229</v>
      </c>
      <c r="L11" s="1" t="s">
        <v>229</v>
      </c>
      <c r="M11" s="1" t="s">
        <v>179</v>
      </c>
      <c r="N11" s="1" t="s">
        <v>179</v>
      </c>
      <c r="O11" s="1" t="s">
        <v>152</v>
      </c>
      <c r="P11" s="1" t="s">
        <v>155</v>
      </c>
      <c r="Q11" s="1" t="s">
        <v>156</v>
      </c>
      <c r="R11" s="1" t="s">
        <v>230</v>
      </c>
      <c r="S11" s="1" t="s">
        <v>158</v>
      </c>
      <c r="T11" s="1" t="s">
        <v>159</v>
      </c>
      <c r="U11" s="1" t="s">
        <v>160</v>
      </c>
    </row>
    <row r="12" s="1" customFormat="1" spans="1:21">
      <c r="A12" s="3">
        <v>17572478672</v>
      </c>
      <c r="B12" s="1" t="s">
        <v>218</v>
      </c>
      <c r="C12" s="1" t="s">
        <v>231</v>
      </c>
      <c r="D12" s="1" t="s">
        <v>232</v>
      </c>
      <c r="E12" s="1" t="s">
        <v>233</v>
      </c>
      <c r="F12" s="1" t="s">
        <v>148</v>
      </c>
      <c r="G12" s="1" t="s">
        <v>165</v>
      </c>
      <c r="H12" s="1" t="s">
        <v>149</v>
      </c>
      <c r="I12" s="1" t="s">
        <v>234</v>
      </c>
      <c r="J12" s="1" t="s">
        <v>30</v>
      </c>
      <c r="K12" s="1" t="s">
        <v>235</v>
      </c>
      <c r="L12" s="1" t="s">
        <v>235</v>
      </c>
      <c r="M12" s="1" t="s">
        <v>179</v>
      </c>
      <c r="N12" s="1" t="s">
        <v>179</v>
      </c>
      <c r="O12" s="1" t="s">
        <v>152</v>
      </c>
      <c r="P12" s="1" t="s">
        <v>155</v>
      </c>
      <c r="Q12" s="1" t="s">
        <v>156</v>
      </c>
      <c r="R12" s="1" t="s">
        <v>236</v>
      </c>
      <c r="S12" s="1" t="s">
        <v>158</v>
      </c>
      <c r="T12" s="1" t="s">
        <v>159</v>
      </c>
      <c r="U12" s="1" t="s">
        <v>160</v>
      </c>
    </row>
    <row r="13" s="1" customFormat="1" spans="1:21">
      <c r="A13" s="3">
        <v>17572482056</v>
      </c>
      <c r="B13" s="1" t="s">
        <v>218</v>
      </c>
      <c r="C13" s="1" t="s">
        <v>237</v>
      </c>
      <c r="D13" s="1" t="s">
        <v>238</v>
      </c>
      <c r="E13" s="1" t="s">
        <v>239</v>
      </c>
      <c r="F13" s="1" t="s">
        <v>218</v>
      </c>
      <c r="G13" s="1" t="s">
        <v>176</v>
      </c>
      <c r="H13" s="1" t="s">
        <v>149</v>
      </c>
      <c r="I13" s="1" t="s">
        <v>240</v>
      </c>
      <c r="J13" s="1" t="s">
        <v>30</v>
      </c>
      <c r="K13" s="1" t="s">
        <v>241</v>
      </c>
      <c r="L13" s="1" t="s">
        <v>241</v>
      </c>
      <c r="M13" s="1" t="s">
        <v>179</v>
      </c>
      <c r="N13" s="1" t="s">
        <v>179</v>
      </c>
      <c r="O13" s="1" t="s">
        <v>152</v>
      </c>
      <c r="P13" s="1" t="s">
        <v>155</v>
      </c>
      <c r="Q13" s="1" t="s">
        <v>156</v>
      </c>
      <c r="R13" s="1" t="s">
        <v>242</v>
      </c>
      <c r="S13" s="1" t="s">
        <v>158</v>
      </c>
      <c r="T13" s="1" t="s">
        <v>159</v>
      </c>
      <c r="U13" s="1" t="s">
        <v>160</v>
      </c>
    </row>
    <row r="14" s="1" customFormat="1" spans="1:21">
      <c r="A14" s="3">
        <v>17572976090</v>
      </c>
      <c r="B14" s="1" t="s">
        <v>218</v>
      </c>
      <c r="C14" s="1" t="s">
        <v>243</v>
      </c>
      <c r="D14" s="1" t="s">
        <v>244</v>
      </c>
      <c r="E14" s="1" t="s">
        <v>245</v>
      </c>
      <c r="F14" s="1" t="s">
        <v>246</v>
      </c>
      <c r="G14" s="1" t="s">
        <v>165</v>
      </c>
      <c r="H14" s="1" t="s">
        <v>149</v>
      </c>
      <c r="I14" s="1" t="s">
        <v>247</v>
      </c>
      <c r="J14" s="1" t="s">
        <v>30</v>
      </c>
      <c r="K14" s="1" t="s">
        <v>248</v>
      </c>
      <c r="L14" s="1" t="s">
        <v>248</v>
      </c>
      <c r="M14" s="1" t="s">
        <v>179</v>
      </c>
      <c r="N14" s="1" t="s">
        <v>179</v>
      </c>
      <c r="O14" s="1" t="s">
        <v>152</v>
      </c>
      <c r="P14" s="1" t="s">
        <v>155</v>
      </c>
      <c r="Q14" s="1" t="s">
        <v>156</v>
      </c>
      <c r="R14" s="1" t="s">
        <v>249</v>
      </c>
      <c r="S14" s="1" t="s">
        <v>158</v>
      </c>
      <c r="T14" s="1" t="s">
        <v>159</v>
      </c>
      <c r="U14" s="1" t="s">
        <v>160</v>
      </c>
    </row>
    <row r="15" s="1" customFormat="1" spans="1:21">
      <c r="A15" s="3">
        <v>17574359334</v>
      </c>
      <c r="B15" s="1" t="s">
        <v>218</v>
      </c>
      <c r="C15" s="1" t="s">
        <v>250</v>
      </c>
      <c r="D15" s="1" t="s">
        <v>251</v>
      </c>
      <c r="E15" s="1" t="s">
        <v>252</v>
      </c>
      <c r="F15" s="1" t="s">
        <v>246</v>
      </c>
      <c r="G15" s="1" t="s">
        <v>148</v>
      </c>
      <c r="H15" s="1" t="s">
        <v>149</v>
      </c>
      <c r="I15" s="1" t="s">
        <v>253</v>
      </c>
      <c r="J15" s="1" t="s">
        <v>30</v>
      </c>
      <c r="K15" s="1" t="s">
        <v>254</v>
      </c>
      <c r="L15" s="1" t="s">
        <v>254</v>
      </c>
      <c r="M15" s="1" t="s">
        <v>179</v>
      </c>
      <c r="N15" s="1" t="s">
        <v>179</v>
      </c>
      <c r="O15" s="1" t="s">
        <v>152</v>
      </c>
      <c r="P15" s="1" t="s">
        <v>155</v>
      </c>
      <c r="Q15" s="1" t="s">
        <v>156</v>
      </c>
      <c r="R15" s="1" t="s">
        <v>255</v>
      </c>
      <c r="S15" s="1" t="s">
        <v>158</v>
      </c>
      <c r="T15" s="1" t="s">
        <v>159</v>
      </c>
      <c r="U15" s="1" t="s">
        <v>160</v>
      </c>
    </row>
    <row r="16" s="1" customFormat="1" spans="1:21">
      <c r="A16" s="3">
        <v>17581029264</v>
      </c>
      <c r="B16" s="1" t="s">
        <v>246</v>
      </c>
      <c r="C16" s="1" t="s">
        <v>256</v>
      </c>
      <c r="D16" s="1" t="s">
        <v>257</v>
      </c>
      <c r="E16" s="1" t="s">
        <v>258</v>
      </c>
      <c r="F16" s="1" t="s">
        <v>214</v>
      </c>
      <c r="G16" s="1" t="s">
        <v>148</v>
      </c>
      <c r="H16" s="1" t="s">
        <v>149</v>
      </c>
      <c r="I16" s="1" t="s">
        <v>259</v>
      </c>
      <c r="J16" s="1" t="s">
        <v>30</v>
      </c>
      <c r="K16" s="1" t="s">
        <v>260</v>
      </c>
      <c r="L16" s="1" t="s">
        <v>260</v>
      </c>
      <c r="M16" s="1" t="s">
        <v>179</v>
      </c>
      <c r="N16" s="1" t="s">
        <v>179</v>
      </c>
      <c r="O16" s="1" t="s">
        <v>152</v>
      </c>
      <c r="P16" s="1" t="s">
        <v>155</v>
      </c>
      <c r="Q16" s="1" t="s">
        <v>156</v>
      </c>
      <c r="R16" s="1" t="s">
        <v>261</v>
      </c>
      <c r="S16" s="1" t="s">
        <v>158</v>
      </c>
      <c r="T16" s="1" t="s">
        <v>159</v>
      </c>
      <c r="U16" s="1" t="s">
        <v>160</v>
      </c>
    </row>
    <row r="17" s="1" customFormat="1" spans="1:21">
      <c r="A17" s="3">
        <v>17582019345</v>
      </c>
      <c r="B17" s="1" t="s">
        <v>246</v>
      </c>
      <c r="C17" s="1" t="s">
        <v>262</v>
      </c>
      <c r="D17" s="1" t="s">
        <v>263</v>
      </c>
      <c r="E17" s="1" t="s">
        <v>264</v>
      </c>
      <c r="F17" s="1" t="s">
        <v>214</v>
      </c>
      <c r="G17" s="1" t="s">
        <v>148</v>
      </c>
      <c r="H17" s="1" t="s">
        <v>149</v>
      </c>
      <c r="I17" s="1" t="s">
        <v>265</v>
      </c>
      <c r="J17" s="1" t="s">
        <v>30</v>
      </c>
      <c r="K17" s="1" t="s">
        <v>266</v>
      </c>
      <c r="L17" s="1" t="s">
        <v>266</v>
      </c>
      <c r="M17" s="1" t="s">
        <v>179</v>
      </c>
      <c r="N17" s="1" t="s">
        <v>179</v>
      </c>
      <c r="O17" s="1" t="s">
        <v>152</v>
      </c>
      <c r="P17" s="1" t="s">
        <v>155</v>
      </c>
      <c r="Q17" s="1" t="s">
        <v>156</v>
      </c>
      <c r="R17" s="1" t="s">
        <v>267</v>
      </c>
      <c r="S17" s="1" t="s">
        <v>158</v>
      </c>
      <c r="T17" s="1" t="s">
        <v>159</v>
      </c>
      <c r="U17" s="1" t="s">
        <v>160</v>
      </c>
    </row>
    <row r="18" s="1" customFormat="1" spans="1:21">
      <c r="A18" s="3">
        <v>17582533610</v>
      </c>
      <c r="B18" s="1" t="s">
        <v>246</v>
      </c>
      <c r="C18" s="1" t="s">
        <v>268</v>
      </c>
      <c r="D18" s="1" t="s">
        <v>269</v>
      </c>
      <c r="E18" s="1" t="s">
        <v>270</v>
      </c>
      <c r="F18" s="1" t="s">
        <v>246</v>
      </c>
      <c r="G18" s="1" t="s">
        <v>148</v>
      </c>
      <c r="H18" s="1" t="s">
        <v>149</v>
      </c>
      <c r="I18" s="1" t="s">
        <v>271</v>
      </c>
      <c r="J18" s="1" t="s">
        <v>30</v>
      </c>
      <c r="K18" s="1" t="s">
        <v>272</v>
      </c>
      <c r="L18" s="1" t="s">
        <v>272</v>
      </c>
      <c r="M18" s="1" t="s">
        <v>179</v>
      </c>
      <c r="N18" s="1" t="s">
        <v>179</v>
      </c>
      <c r="O18" s="1" t="s">
        <v>152</v>
      </c>
      <c r="P18" s="1" t="s">
        <v>155</v>
      </c>
      <c r="Q18" s="1" t="s">
        <v>156</v>
      </c>
      <c r="R18" s="1" t="s">
        <v>273</v>
      </c>
      <c r="S18" s="1" t="s">
        <v>158</v>
      </c>
      <c r="T18" s="1" t="s">
        <v>159</v>
      </c>
      <c r="U18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2022-03-14T02:44:05Z</dcterms:created>
  <dcterms:modified xsi:type="dcterms:W3CDTF">2022-03-14T02:53:02Z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36A1FE5AD0B6415CA86782DA7BC887FD</vt:lpwstr>
  </property>
  <property fmtid="{D5CDD505-2E9C-101B-9397-08002B2CF9AE}" pid="3" name="KSOProductBuildVer">
    <vt:lpwstr>2052-11.1.0.11365</vt:lpwstr>
  </property>
</Properties>
</file>