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<sst xmlns="http://schemas.openxmlformats.org/spreadsheetml/2006/main" count="627" uniqueCount="214">
  <si>
    <t>去哪儿网酒店预付对账单</t>
  </si>
  <si>
    <t>供应商名称：</t>
  </si>
  <si>
    <t>遇见时光</t>
  </si>
  <si>
    <t>结算周期：</t>
  </si>
  <si>
    <t>2022-03-13至2022-03-14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</si>
  <si>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</si>
  <si>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</si>
  <si>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</si>
  <si>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</si>
  <si>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</si>
  <si>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</si>
  <si>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</si>
  <si>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</si>
  <si>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</si>
  <si>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</si>
  <si>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</si>
  <si>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</si>
  <si>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</si>
  <si>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</si>
  <si>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</si>
  <si>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¥2,931.00</t>
  </si>
  <si>
    <t>¥405.00</t>
  </si>
  <si>
    <t>¥2,526.00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</si>
  <si>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</si>
  <si>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</si>
  <si>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</si>
  <si>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</si>
  <si>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</si>
  <si>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</si>
  <si>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</si>
  <si>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</si>
  <si>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</si>
  <si>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</si>
  <si>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</si>
  <si>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</si>
  <si>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</si>
  <si>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</si>
  <si>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</si>
  <si>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</si>
  <si>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</si>
  <si>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</si>
  <si>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</si>
  <si>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</si>
  <si>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</si>
  <si>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</si>
  <si>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</si>
  <si>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</si>
  <si>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</si>
  <si>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</si>
  <si>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</si>
  <si>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</si>
  <si>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</si>
  <si>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</si>
  <si>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</si>
  <si>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</si>
  <si>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</si>
  <si>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</si>
  <si>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</si>
  <si>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</si>
  <si>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</si>
  <si>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</si>
  <si>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</si>
  <si>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</si>
  <si>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</si>
  <si>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</si>
  <si>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</si>
  <si>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</si>
  <si>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</si>
  <si>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</si>
  <si>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102935021295</t>
  </si>
  <si>
    <t>酒店预付</t>
  </si>
  <si>
    <t>否</t>
  </si>
  <si>
    <t>普通</t>
  </si>
  <si>
    <t>266549945</t>
  </si>
  <si>
    <t>成都希尔顿酒店</t>
  </si>
  <si>
    <t>1616855</t>
  </si>
  <si>
    <t>游向芬</t>
  </si>
  <si>
    <t>2022-03-13</t>
  </si>
  <si>
    <t>2022-03-14</t>
  </si>
  <si>
    <t>¥708.00</t>
  </si>
  <si>
    <t>¥93.00</t>
  </si>
  <si>
    <t>¥615.00</t>
  </si>
  <si>
    <t>希尔顿大床房</t>
  </si>
  <si>
    <t>WEBSITE</t>
  </si>
  <si>
    <t>102935241969</t>
  </si>
  <si>
    <t>284947177</t>
  </si>
  <si>
    <t>维也纳国际酒店(深圳坪山兰竹东路东城大厦店)</t>
  </si>
  <si>
    <t>杨德江</t>
  </si>
  <si>
    <t>¥351.00</t>
  </si>
  <si>
    <t>¥48.00</t>
  </si>
  <si>
    <t>¥303.00</t>
  </si>
  <si>
    <t>标准大床房</t>
  </si>
  <si>
    <t>812935261843</t>
  </si>
  <si>
    <t>266557646</t>
  </si>
  <si>
    <t>海口西海岸假日酒店</t>
  </si>
  <si>
    <t>胡余松</t>
  </si>
  <si>
    <t>¥413.00</t>
  </si>
  <si>
    <t>¥69.00</t>
  </si>
  <si>
    <t>¥344.00</t>
  </si>
  <si>
    <t>豪华海景特大床房</t>
  </si>
  <si>
    <t>102935624765</t>
  </si>
  <si>
    <t>391861806</t>
  </si>
  <si>
    <t>昭通华源酒店</t>
  </si>
  <si>
    <t>杨继</t>
  </si>
  <si>
    <t>¥152.00</t>
  </si>
  <si>
    <t>¥20.00</t>
  </si>
  <si>
    <t>¥132.00</t>
  </si>
  <si>
    <t>标准双床房</t>
  </si>
  <si>
    <t>102934414680</t>
  </si>
  <si>
    <t>408000085</t>
  </si>
  <si>
    <t>维也纳国际酒店(楚雄瑞特店)</t>
  </si>
  <si>
    <t>彭爱琼|李梅</t>
  </si>
  <si>
    <t>2022-03-12</t>
  </si>
  <si>
    <t>¥586.00</t>
  </si>
  <si>
    <t>¥78.00</t>
  </si>
  <si>
    <t>¥508.00</t>
  </si>
  <si>
    <t>高级双床房</t>
  </si>
  <si>
    <t>102935511940</t>
  </si>
  <si>
    <t>271515074</t>
  </si>
  <si>
    <t>新燕泰大酒店</t>
  </si>
  <si>
    <t>钱琪鑫</t>
  </si>
  <si>
    <t>¥365.00</t>
  </si>
  <si>
    <t>¥50.00</t>
  </si>
  <si>
    <t>¥315.00</t>
  </si>
  <si>
    <t>燕泰豪华大床房</t>
  </si>
  <si>
    <t>102935600902</t>
  </si>
  <si>
    <t>288622168</t>
  </si>
  <si>
    <t>维也纳3好酒店(惠州新圩塘吓大道惠龙店)</t>
  </si>
  <si>
    <t>曾荣</t>
  </si>
  <si>
    <t>¥198.00</t>
  </si>
  <si>
    <t>¥26.00</t>
  </si>
  <si>
    <t>¥172.00</t>
  </si>
  <si>
    <t>豪华大床房</t>
  </si>
  <si>
    <t>102935649777</t>
  </si>
  <si>
    <t>285929011</t>
  </si>
  <si>
    <t>格林豪泰酒店(苏州吴中石湖东路地铁站店)</t>
  </si>
  <si>
    <t>胡涛</t>
  </si>
  <si>
    <t>¥158.00</t>
  </si>
  <si>
    <t>¥21.00</t>
  </si>
  <si>
    <t>¥137.00</t>
  </si>
  <si>
    <t>标准房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</si>
  <si>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</si>
  <si>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</si>
  <si>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</si>
  <si>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</si>
  <si>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</si>
  <si>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</si>
  <si>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</si>
  <si>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</si>
  <si>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</si>
  <si>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</si>
  <si>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</si>
  <si>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A220315112707481</t>
  </si>
  <si>
    <r>
      <t>总计：</t>
    </r>
    <r>
      <rPr>
        <sz val="10"/>
        <rFont val="Arial"/>
        <charset val="134"/>
      </rPr>
      <t>2526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</si>
  <si>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</si>
  <si>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</si>
  <si>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</si>
  <si>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</si>
  <si>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</si>
  <si>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</si>
  <si>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</si>
  <si>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</si>
  <si>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</si>
  <si>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</si>
  <si>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</si>
  <si>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</si>
  <si>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</si>
  <si>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</si>
  <si>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</si>
  <si>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</si>
  <si>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</si>
  <si>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2465477</t>
  </si>
  <si>
    <t>--</t>
  </si>
  <si>
    <t>132.00</t>
  </si>
  <si>
    <t>RMB</t>
  </si>
  <si>
    <t>0</t>
  </si>
  <si>
    <t>0.00</t>
  </si>
  <si>
    <t>龙卷风国内直连</t>
  </si>
  <si>
    <t>2213</t>
  </si>
  <si>
    <t>2022-03-13 22:50:35</t>
  </si>
  <si>
    <t>汇智国际旅游发展有限公司</t>
  </si>
  <si>
    <t>直连</t>
  </si>
  <si>
    <t>2465405</t>
  </si>
  <si>
    <t>172.00</t>
  </si>
  <si>
    <t>2022-03-13 22:02:59</t>
  </si>
  <si>
    <t>2465165</t>
  </si>
  <si>
    <t>303.00</t>
  </si>
  <si>
    <t>2022-03-13 19:23:45</t>
  </si>
  <si>
    <t>2465041</t>
  </si>
  <si>
    <t>615.00</t>
  </si>
  <si>
    <t>2022-03-13 18:38:11</t>
  </si>
  <si>
    <t>2464855</t>
  </si>
  <si>
    <t>344.00</t>
  </si>
  <si>
    <t>2022-03-13 16:23:41</t>
  </si>
  <si>
    <t>2464294</t>
  </si>
  <si>
    <t>137.00</t>
  </si>
  <si>
    <t>2022-03-13 08:24:18</t>
  </si>
  <si>
    <t>2464194</t>
  </si>
  <si>
    <t>海南新燕泰大酒店</t>
  </si>
  <si>
    <t>315.00</t>
  </si>
  <si>
    <t>2022-03-13 01:54:49</t>
  </si>
  <si>
    <t>2462502</t>
  </si>
  <si>
    <t>维也纳国际酒店（楚雄瑞特店）</t>
  </si>
  <si>
    <t>彭爱琼,李梅</t>
  </si>
  <si>
    <t>508.00</t>
  </si>
  <si>
    <t>2022-03-12 00:47:07</t>
  </si>
  <si>
    <t>102929762152</t>
  </si>
  <si>
    <t>2022-03-07</t>
  </si>
  <si>
    <t>2453051</t>
  </si>
  <si>
    <t>广州花园酒店</t>
  </si>
  <si>
    <t>张梦晗</t>
  </si>
  <si>
    <t>452.00</t>
  </si>
  <si>
    <t>-452</t>
  </si>
  <si>
    <t>2022-03-07 07:23:21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</si>
</sst>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5" borderId="17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2</v>
      </c>
      <c r="M6" s="7">
        <v>1</v>
      </c>
      <c r="N6" s="7" t="s">
        <v>112</v>
      </c>
      <c r="O6" s="7" t="s">
        <v>77</v>
      </c>
      <c r="P6" s="7" t="s">
        <v>78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83</v>
      </c>
      <c r="AG9" t="s">
        <v>71</v>
      </c>
      <c r="AH9" t="s">
        <v>19</v>
      </c>
    </row>
    <row r="10" customHeight="1" spans="1:32">
      <c r="A10" s="10" t="s">
        <v>141</v>
      </c>
      <c r="B10" s="10"/>
      <c r="C10" s="10" t="s">
        <v>142</v>
      </c>
      <c r="D10" s="10"/>
      <c r="E10" s="10"/>
      <c r="F10" s="10"/>
      <c r="G10" s="10" t="s">
        <v>142</v>
      </c>
      <c r="H10" s="10" t="s">
        <v>142</v>
      </c>
      <c r="I10" s="10" t="s">
        <v>142</v>
      </c>
      <c r="J10" s="10" t="s">
        <v>142</v>
      </c>
      <c r="K10" s="10" t="s">
        <v>142</v>
      </c>
      <c r="L10" s="10" t="s">
        <v>142</v>
      </c>
      <c r="M10" s="10" t="s">
        <v>142</v>
      </c>
      <c r="N10" s="10" t="s">
        <v>142</v>
      </c>
      <c r="O10" s="10" t="s">
        <v>142</v>
      </c>
      <c r="P10" s="10" t="s">
        <v>142</v>
      </c>
      <c r="Q10" s="10"/>
      <c r="R10" s="13" t="s">
        <v>20</v>
      </c>
      <c r="S10" s="13" t="s">
        <v>19</v>
      </c>
      <c r="T10" s="10" t="s">
        <v>142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142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143</v>
      </c>
      <c r="B1" s="4" t="s">
        <v>144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145</v>
      </c>
      <c r="H1" s="4" t="s">
        <v>146</v>
      </c>
      <c r="I1" s="4" t="s">
        <v>13</v>
      </c>
      <c r="J1" s="4" t="s">
        <v>17</v>
      </c>
      <c r="K1" s="4" t="s">
        <v>18</v>
      </c>
      <c r="L1" s="9" t="s">
        <v>147</v>
      </c>
      <c r="M1" s="4" t="s">
        <v>148</v>
      </c>
      <c r="N1" s="4" t="s">
        <v>149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615</v>
      </c>
      <c r="E2" t="str">
        <f>VLOOKUP(A2,HOP!A:L,12,0)</f>
        <v>615.00</v>
      </c>
      <c r="F2" t="str">
        <f>VLOOKUP(A2,HOP!A:C,3,0)</f>
        <v>2465041</v>
      </c>
      <c r="G2">
        <f>D2-E2</f>
        <v>0</v>
      </c>
      <c r="H2" t="str">
        <f>$H$1&amp;F2</f>
        <v>，2465041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303</v>
      </c>
      <c r="E3" t="str">
        <f>VLOOKUP(A3,HOP!A:L,12,0)</f>
        <v>303.00</v>
      </c>
      <c r="F3" t="str">
        <f>VLOOKUP(A3,HOP!A:C,3,0)</f>
        <v>2465165</v>
      </c>
      <c r="G3">
        <f t="shared" ref="G3:G9" si="0">D3-E3</f>
        <v>0</v>
      </c>
      <c r="H3" t="str">
        <f t="shared" ref="H3:H9" si="1">$H$1&amp;F3</f>
        <v>，2465165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344</v>
      </c>
      <c r="E4" t="str">
        <f>VLOOKUP(A4,HOP!A:L,12,0)</f>
        <v>344.00</v>
      </c>
      <c r="F4" t="str">
        <f>VLOOKUP(A4,HOP!A:C,3,0)</f>
        <v>2464855</v>
      </c>
      <c r="G4">
        <f t="shared" si="0"/>
        <v>0</v>
      </c>
      <c r="H4" t="str">
        <f t="shared" si="1"/>
        <v>，2464855</v>
      </c>
      <c r="I4" t="str">
        <f>VLOOKUP(A4,HOP!A:U,21,0)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132</v>
      </c>
      <c r="E5" t="str">
        <f>VLOOKUP(A5,HOP!A:L,12,0)</f>
        <v>132.00</v>
      </c>
      <c r="F5" t="str">
        <f>VLOOKUP(A5,HOP!A:C,3,0)</f>
        <v>2465477</v>
      </c>
      <c r="G5">
        <f t="shared" si="0"/>
        <v>0</v>
      </c>
      <c r="H5" t="str">
        <f t="shared" si="1"/>
        <v>，2465477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77</v>
      </c>
      <c r="C6" s="7" t="s">
        <v>78</v>
      </c>
      <c r="D6" s="3">
        <v>508</v>
      </c>
      <c r="E6" t="str">
        <f>VLOOKUP(A6,HOP!A:L,12,0)</f>
        <v>508.00</v>
      </c>
      <c r="F6" t="str">
        <f>VLOOKUP(A6,HOP!A:C,3,0)</f>
        <v>2462502</v>
      </c>
      <c r="G6">
        <f t="shared" si="0"/>
        <v>0</v>
      </c>
      <c r="H6" t="str">
        <f t="shared" si="1"/>
        <v>，2462502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77</v>
      </c>
      <c r="C7" s="7" t="s">
        <v>78</v>
      </c>
      <c r="D7" s="3">
        <v>315</v>
      </c>
      <c r="E7" t="str">
        <f>VLOOKUP(A7,HOP!A:L,12,0)</f>
        <v>315.00</v>
      </c>
      <c r="F7" t="str">
        <f>VLOOKUP(A7,HOP!A:C,3,0)</f>
        <v>2464194</v>
      </c>
      <c r="G7">
        <f t="shared" si="0"/>
        <v>0</v>
      </c>
      <c r="H7" t="str">
        <f t="shared" si="1"/>
        <v>，2464194</v>
      </c>
      <c r="I7" t="str">
        <f>VLOOKUP(A7,HOP!A:U,21,0)</f>
        <v>直连</v>
      </c>
    </row>
    <row r="8" ht="14.25" customHeight="1" spans="1:9">
      <c r="A8" s="6" t="s">
        <v>125</v>
      </c>
      <c r="B8" s="7" t="s">
        <v>77</v>
      </c>
      <c r="C8" s="7" t="s">
        <v>78</v>
      </c>
      <c r="D8" s="3">
        <v>172</v>
      </c>
      <c r="E8" t="str">
        <f>VLOOKUP(A8,HOP!A:L,12,0)</f>
        <v>172.00</v>
      </c>
      <c r="F8" t="str">
        <f>VLOOKUP(A8,HOP!A:C,3,0)</f>
        <v>2465405</v>
      </c>
      <c r="G8">
        <f t="shared" si="0"/>
        <v>0</v>
      </c>
      <c r="H8" t="str">
        <f t="shared" si="1"/>
        <v>，2465405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77</v>
      </c>
      <c r="C9" s="7" t="s">
        <v>78</v>
      </c>
      <c r="D9" s="3">
        <v>137</v>
      </c>
      <c r="E9" t="str">
        <f>VLOOKUP(A9,HOP!A:L,12,0)</f>
        <v>137.00</v>
      </c>
      <c r="F9" t="str">
        <f>VLOOKUP(A9,HOP!A:C,3,0)</f>
        <v>2464294</v>
      </c>
      <c r="G9">
        <f t="shared" si="0"/>
        <v>0</v>
      </c>
      <c r="H9" t="str">
        <f t="shared" si="1"/>
        <v>，2464294</v>
      </c>
      <c r="I9" t="str">
        <f>VLOOKUP(A9,HOP!A:U,21,0)</f>
        <v>直连</v>
      </c>
    </row>
    <row r="11" spans="4:4">
      <c r="D11" s="3">
        <f>SUM(D2:D10)</f>
        <v>2526</v>
      </c>
    </row>
    <row r="12" ht="14.25" spans="4:4">
      <c r="D12" s="8" t="s">
        <v>22</v>
      </c>
    </row>
    <row r="16" spans="1:1">
      <c r="A16" t="s">
        <v>152</v>
      </c>
    </row>
    <row r="17" spans="1:1">
      <c r="A17" s="5" t="s">
        <v>153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154</v>
      </c>
      <c r="B1" s="2" t="s">
        <v>155</v>
      </c>
      <c r="C1" s="2" t="s">
        <v>156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  <c r="U1" s="2" t="s">
        <v>170</v>
      </c>
    </row>
    <row r="2" s="1" customFormat="1" spans="1:21">
      <c r="A2" s="1" t="s">
        <v>100</v>
      </c>
      <c r="B2" s="1" t="s">
        <v>77</v>
      </c>
      <c r="C2" s="1" t="s">
        <v>171</v>
      </c>
      <c r="D2" s="1" t="s">
        <v>102</v>
      </c>
      <c r="E2" s="1" t="s">
        <v>103</v>
      </c>
      <c r="F2" s="1" t="s">
        <v>77</v>
      </c>
      <c r="G2" s="1" t="s">
        <v>78</v>
      </c>
      <c r="H2" s="1" t="s">
        <v>172</v>
      </c>
      <c r="I2" s="1" t="s">
        <v>173</v>
      </c>
      <c r="J2" s="1" t="s">
        <v>174</v>
      </c>
      <c r="K2" s="1" t="s">
        <v>173</v>
      </c>
      <c r="L2" s="1" t="s">
        <v>173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71</v>
      </c>
      <c r="T2" s="1" t="s">
        <v>180</v>
      </c>
      <c r="U2" s="1" t="s">
        <v>181</v>
      </c>
    </row>
    <row r="3" s="1" customFormat="1" spans="1:21">
      <c r="A3" s="1" t="s">
        <v>125</v>
      </c>
      <c r="B3" s="1" t="s">
        <v>77</v>
      </c>
      <c r="C3" s="1" t="s">
        <v>182</v>
      </c>
      <c r="D3" s="1" t="s">
        <v>127</v>
      </c>
      <c r="E3" s="1" t="s">
        <v>128</v>
      </c>
      <c r="F3" s="1" t="s">
        <v>77</v>
      </c>
      <c r="G3" s="1" t="s">
        <v>78</v>
      </c>
      <c r="H3" s="1" t="s">
        <v>172</v>
      </c>
      <c r="I3" s="1" t="s">
        <v>183</v>
      </c>
      <c r="J3" s="1" t="s">
        <v>174</v>
      </c>
      <c r="K3" s="1" t="s">
        <v>183</v>
      </c>
      <c r="L3" s="1" t="s">
        <v>183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184</v>
      </c>
      <c r="S3" s="1" t="s">
        <v>71</v>
      </c>
      <c r="T3" s="1" t="s">
        <v>180</v>
      </c>
      <c r="U3" s="1" t="s">
        <v>181</v>
      </c>
    </row>
    <row r="4" s="1" customFormat="1" spans="1:21">
      <c r="A4" s="1" t="s">
        <v>84</v>
      </c>
      <c r="B4" s="1" t="s">
        <v>77</v>
      </c>
      <c r="C4" s="1" t="s">
        <v>185</v>
      </c>
      <c r="D4" s="1" t="s">
        <v>86</v>
      </c>
      <c r="E4" s="1" t="s">
        <v>87</v>
      </c>
      <c r="F4" s="1" t="s">
        <v>77</v>
      </c>
      <c r="G4" s="1" t="s">
        <v>78</v>
      </c>
      <c r="H4" s="1" t="s">
        <v>172</v>
      </c>
      <c r="I4" s="1" t="s">
        <v>186</v>
      </c>
      <c r="J4" s="1" t="s">
        <v>174</v>
      </c>
      <c r="K4" s="1" t="s">
        <v>186</v>
      </c>
      <c r="L4" s="1" t="s">
        <v>186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178</v>
      </c>
      <c r="R4" s="1" t="s">
        <v>187</v>
      </c>
      <c r="S4" s="1" t="s">
        <v>71</v>
      </c>
      <c r="T4" s="1" t="s">
        <v>180</v>
      </c>
      <c r="U4" s="1" t="s">
        <v>181</v>
      </c>
    </row>
    <row r="5" s="1" customFormat="1" spans="1:21">
      <c r="A5" s="1" t="s">
        <v>69</v>
      </c>
      <c r="B5" s="1" t="s">
        <v>77</v>
      </c>
      <c r="C5" s="1" t="s">
        <v>188</v>
      </c>
      <c r="D5" s="1" t="s">
        <v>74</v>
      </c>
      <c r="E5" s="1" t="s">
        <v>76</v>
      </c>
      <c r="F5" s="1" t="s">
        <v>77</v>
      </c>
      <c r="G5" s="1" t="s">
        <v>78</v>
      </c>
      <c r="H5" s="1" t="s">
        <v>172</v>
      </c>
      <c r="I5" s="1" t="s">
        <v>189</v>
      </c>
      <c r="J5" s="1" t="s">
        <v>174</v>
      </c>
      <c r="K5" s="1" t="s">
        <v>189</v>
      </c>
      <c r="L5" s="1" t="s">
        <v>189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178</v>
      </c>
      <c r="R5" s="1" t="s">
        <v>190</v>
      </c>
      <c r="S5" s="1" t="s">
        <v>71</v>
      </c>
      <c r="T5" s="1" t="s">
        <v>180</v>
      </c>
      <c r="U5" s="1" t="s">
        <v>181</v>
      </c>
    </row>
    <row r="6" s="1" customFormat="1" spans="1:21">
      <c r="A6" s="1" t="s">
        <v>92</v>
      </c>
      <c r="B6" s="1" t="s">
        <v>77</v>
      </c>
      <c r="C6" s="1" t="s">
        <v>191</v>
      </c>
      <c r="D6" s="1" t="s">
        <v>94</v>
      </c>
      <c r="E6" s="1" t="s">
        <v>95</v>
      </c>
      <c r="F6" s="1" t="s">
        <v>77</v>
      </c>
      <c r="G6" s="1" t="s">
        <v>78</v>
      </c>
      <c r="H6" s="1" t="s">
        <v>172</v>
      </c>
      <c r="I6" s="1" t="s">
        <v>192</v>
      </c>
      <c r="J6" s="1" t="s">
        <v>174</v>
      </c>
      <c r="K6" s="1" t="s">
        <v>192</v>
      </c>
      <c r="L6" s="1" t="s">
        <v>192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178</v>
      </c>
      <c r="R6" s="1" t="s">
        <v>193</v>
      </c>
      <c r="S6" s="1" t="s">
        <v>71</v>
      </c>
      <c r="T6" s="1" t="s">
        <v>180</v>
      </c>
      <c r="U6" s="1" t="s">
        <v>181</v>
      </c>
    </row>
    <row r="7" s="1" customFormat="1" spans="1:21">
      <c r="A7" s="1" t="s">
        <v>133</v>
      </c>
      <c r="B7" s="1" t="s">
        <v>77</v>
      </c>
      <c r="C7" s="1" t="s">
        <v>194</v>
      </c>
      <c r="D7" s="1" t="s">
        <v>135</v>
      </c>
      <c r="E7" s="1" t="s">
        <v>136</v>
      </c>
      <c r="F7" s="1" t="s">
        <v>77</v>
      </c>
      <c r="G7" s="1" t="s">
        <v>78</v>
      </c>
      <c r="H7" s="1" t="s">
        <v>172</v>
      </c>
      <c r="I7" s="1" t="s">
        <v>195</v>
      </c>
      <c r="J7" s="1" t="s">
        <v>174</v>
      </c>
      <c r="K7" s="1" t="s">
        <v>195</v>
      </c>
      <c r="L7" s="1" t="s">
        <v>195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178</v>
      </c>
      <c r="R7" s="1" t="s">
        <v>196</v>
      </c>
      <c r="S7" s="1" t="s">
        <v>71</v>
      </c>
      <c r="T7" s="1" t="s">
        <v>180</v>
      </c>
      <c r="U7" s="1" t="s">
        <v>181</v>
      </c>
    </row>
    <row r="8" s="1" customFormat="1" spans="1:21">
      <c r="A8" s="1" t="s">
        <v>117</v>
      </c>
      <c r="B8" s="1" t="s">
        <v>77</v>
      </c>
      <c r="C8" s="1" t="s">
        <v>197</v>
      </c>
      <c r="D8" s="1" t="s">
        <v>198</v>
      </c>
      <c r="E8" s="1" t="s">
        <v>120</v>
      </c>
      <c r="F8" s="1" t="s">
        <v>77</v>
      </c>
      <c r="G8" s="1" t="s">
        <v>78</v>
      </c>
      <c r="H8" s="1" t="s">
        <v>172</v>
      </c>
      <c r="I8" s="1" t="s">
        <v>199</v>
      </c>
      <c r="J8" s="1" t="s">
        <v>174</v>
      </c>
      <c r="K8" s="1" t="s">
        <v>199</v>
      </c>
      <c r="L8" s="1" t="s">
        <v>199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178</v>
      </c>
      <c r="R8" s="1" t="s">
        <v>200</v>
      </c>
      <c r="S8" s="1" t="s">
        <v>71</v>
      </c>
      <c r="T8" s="1" t="s">
        <v>180</v>
      </c>
      <c r="U8" s="1" t="s">
        <v>181</v>
      </c>
    </row>
    <row r="9" s="1" customFormat="1" spans="1:21">
      <c r="A9" s="1" t="s">
        <v>108</v>
      </c>
      <c r="B9" s="1" t="s">
        <v>112</v>
      </c>
      <c r="C9" s="1" t="s">
        <v>201</v>
      </c>
      <c r="D9" s="1" t="s">
        <v>202</v>
      </c>
      <c r="E9" s="1" t="s">
        <v>203</v>
      </c>
      <c r="F9" s="1" t="s">
        <v>77</v>
      </c>
      <c r="G9" s="1" t="s">
        <v>78</v>
      </c>
      <c r="H9" s="1" t="s">
        <v>172</v>
      </c>
      <c r="I9" s="1" t="s">
        <v>204</v>
      </c>
      <c r="J9" s="1" t="s">
        <v>174</v>
      </c>
      <c r="K9" s="1" t="s">
        <v>204</v>
      </c>
      <c r="L9" s="1" t="s">
        <v>204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178</v>
      </c>
      <c r="R9" s="1" t="s">
        <v>205</v>
      </c>
      <c r="S9" s="1" t="s">
        <v>71</v>
      </c>
      <c r="T9" s="1" t="s">
        <v>180</v>
      </c>
      <c r="U9" s="1" t="s">
        <v>181</v>
      </c>
    </row>
    <row r="10" s="1" customFormat="1" spans="1:21">
      <c r="A10" s="1" t="s">
        <v>206</v>
      </c>
      <c r="B10" s="1" t="s">
        <v>207</v>
      </c>
      <c r="C10" s="1" t="s">
        <v>208</v>
      </c>
      <c r="D10" s="1" t="s">
        <v>209</v>
      </c>
      <c r="E10" s="1" t="s">
        <v>210</v>
      </c>
      <c r="F10" s="1" t="s">
        <v>77</v>
      </c>
      <c r="G10" s="1" t="s">
        <v>78</v>
      </c>
      <c r="H10" s="1" t="s">
        <v>172</v>
      </c>
      <c r="I10" s="1" t="s">
        <v>211</v>
      </c>
      <c r="J10" s="1" t="s">
        <v>174</v>
      </c>
      <c r="K10" s="1" t="s">
        <v>211</v>
      </c>
      <c r="L10" s="1" t="s">
        <v>176</v>
      </c>
      <c r="M10" s="1" t="s">
        <v>212</v>
      </c>
      <c r="N10" s="1" t="s">
        <v>212</v>
      </c>
      <c r="O10" s="1" t="s">
        <v>176</v>
      </c>
      <c r="P10" s="1" t="s">
        <v>177</v>
      </c>
      <c r="Q10" s="1" t="s">
        <v>178</v>
      </c>
      <c r="R10" s="1" t="s">
        <v>213</v>
      </c>
      <c r="S10" s="1" t="s">
        <v>71</v>
      </c>
      <c r="T10" s="1" t="s">
        <v>180</v>
      </c>
      <c r="U10" s="1" t="s">
        <v>181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2022-03-15T03:25:55Z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48F8022946C74A26A642C47DBF51985E</vt:lpwstr>
  </property>
</Properties>
</file>