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calcPr calcId="144525"/>
</workbook>
</file>

<file path=xl/sharedStrings.xml><?xml version="1.0" encoding="utf-8"?>
<sst xmlns="http://schemas.openxmlformats.org/spreadsheetml/2006/main" count="577" uniqueCount="196">
  <si>
    <t>去哪儿网酒店预付对账单</t>
  </si>
  <si>
    <t>供应商名称：</t>
  </si>
  <si>
    <t>遇见时光</t>
  </si>
  <si>
    <t>结算周期：</t>
  </si>
  <si>
    <t>2022-03-14至2022-03-15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</si>
  <si>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</si>
  <si>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</si>
  <si>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</si>
  <si>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</si>
  <si>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</si>
  <si>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</si>
  <si>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</si>
  <si>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</si>
  <si>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</si>
  <si>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</si>
  <si>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</si>
  <si>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</si>
  <si>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</si>
  <si>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</si>
  <si>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</si>
  <si>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¥2,691.00</t>
  </si>
  <si>
    <t>¥379.00</t>
  </si>
  <si>
    <t>-¥506.00</t>
  </si>
  <si>
    <t>¥1,806.00</t>
  </si>
  <si>
    <t>分类信息</t>
  </si>
  <si>
    <t>业务类型</t>
  </si>
  <si>
    <t>酒店预付（点击查看明细）</t>
  </si>
  <si>
    <t>¥2,312.00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</si>
  <si>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</si>
  <si>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</si>
  <si>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</si>
  <si>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</si>
  <si>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</si>
  <si>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</si>
  <si>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</si>
  <si>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 International Travel Development Company 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</si>
  <si>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</si>
  <si>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</si>
  <si>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</si>
  <si>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</si>
  <si>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</si>
  <si>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</si>
  <si>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</si>
  <si>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</si>
  <si>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</si>
  <si>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</si>
  <si>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</si>
  <si>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</si>
  <si>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</si>
  <si>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</si>
  <si>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</si>
  <si>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</si>
  <si>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</si>
  <si>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</si>
  <si>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</si>
  <si>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</si>
  <si>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</si>
  <si>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</si>
  <si>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</si>
  <si>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</si>
  <si>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</si>
  <si>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</si>
  <si>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</si>
  <si>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</si>
  <si>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</si>
  <si>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</si>
  <si>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</si>
  <si>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</si>
  <si>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</si>
  <si>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</si>
  <si>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</si>
  <si>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812935087730</t>
  </si>
  <si>
    <t>酒店预付</t>
  </si>
  <si>
    <t>否</t>
  </si>
  <si>
    <t>普通</t>
  </si>
  <si>
    <t>277399562</t>
  </si>
  <si>
    <t>三亚海棠湾9号度假酒店</t>
  </si>
  <si>
    <t>1616855</t>
  </si>
  <si>
    <t>雷玮</t>
  </si>
  <si>
    <t>2022-03-13</t>
  </si>
  <si>
    <t>2022-03-15</t>
  </si>
  <si>
    <t>¥1,526.00</t>
  </si>
  <si>
    <t>¥210.00</t>
  </si>
  <si>
    <t>¥1,316.00</t>
  </si>
  <si>
    <t>海景房</t>
  </si>
  <si>
    <t>WEBSITE</t>
  </si>
  <si>
    <t>102936035921</t>
  </si>
  <si>
    <t>275071329</t>
  </si>
  <si>
    <t>IU酒店·广州番禺大石动物园汉溪长隆站店</t>
  </si>
  <si>
    <t>叶建平</t>
  </si>
  <si>
    <t>2022-03-14</t>
  </si>
  <si>
    <t>¥128.00</t>
  </si>
  <si>
    <t>¥17.00</t>
  </si>
  <si>
    <t>¥111.00</t>
  </si>
  <si>
    <t>小U·超级双床房</t>
  </si>
  <si>
    <t>102936210268</t>
  </si>
  <si>
    <t>417369665</t>
  </si>
  <si>
    <t>商丘上海舒安精品酒店</t>
  </si>
  <si>
    <t>张鹏飞</t>
  </si>
  <si>
    <t>¥140.00</t>
  </si>
  <si>
    <t>¥19.00</t>
  </si>
  <si>
    <t>¥121.00</t>
  </si>
  <si>
    <t>大床房</t>
  </si>
  <si>
    <t>102936590293</t>
  </si>
  <si>
    <t>285929011</t>
  </si>
  <si>
    <t>格林豪泰酒店(苏州吴中石湖东路地铁站店)</t>
  </si>
  <si>
    <t>胡涛</t>
  </si>
  <si>
    <t>¥158.00</t>
  </si>
  <si>
    <t>¥21.00</t>
  </si>
  <si>
    <t>¥137.00</t>
  </si>
  <si>
    <t>标准房</t>
  </si>
  <si>
    <t>102936269156</t>
  </si>
  <si>
    <t>288622168</t>
  </si>
  <si>
    <t>维也纳3好酒店(惠州新圩塘吓大道惠龙店)</t>
  </si>
  <si>
    <t>曾荣</t>
  </si>
  <si>
    <t>¥198.00</t>
  </si>
  <si>
    <t>¥26.00</t>
  </si>
  <si>
    <t>¥172.00</t>
  </si>
  <si>
    <t>豪华大床房</t>
  </si>
  <si>
    <t>812936587777</t>
  </si>
  <si>
    <t>282708475</t>
  </si>
  <si>
    <t>格林豪泰(宁陵汽车站店)</t>
  </si>
  <si>
    <t>牛团团</t>
  </si>
  <si>
    <t>双床房</t>
  </si>
  <si>
    <t>102936757300</t>
  </si>
  <si>
    <t>266557646</t>
  </si>
  <si>
    <t>海口西海岸假日酒店</t>
  </si>
  <si>
    <t>宋海南</t>
  </si>
  <si>
    <t>¥413.00</t>
  </si>
  <si>
    <t>¥69.00</t>
  </si>
  <si>
    <t>¥344.00</t>
  </si>
  <si>
    <t>豪华海景特大床房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</si>
  <si>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</si>
  <si>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</si>
  <si>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</si>
  <si>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</si>
  <si>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</si>
  <si>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</si>
  <si>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</si>
  <si>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</si>
  <si>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</si>
  <si>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NITPH20220313173654887925RX0</t>
  </si>
  <si>
    <t>102929762152</t>
  </si>
  <si>
    <t>赔付-房费追回</t>
  </si>
  <si>
    <t>--</t>
  </si>
  <si>
    <t>用户反馈到店查无预订，代理告知无法安排，赔付首晚用户认可#追赔系统-预付扣款直连#</t>
  </si>
  <si>
    <t>返现日期</t>
  </si>
  <si>
    <t>，</t>
  </si>
  <si>
    <r>
      <t xml:space="preserve"> </t>
    </r>
    <r>
      <rPr>
        <sz val="10"/>
        <rFont val="宋体"/>
        <charset val="134"/>
      </rPr>
      <t>本期扣款</t>
    </r>
    <r>
      <rPr>
        <sz val="10"/>
        <rFont val="Arial"/>
        <charset val="134"/>
      </rPr>
      <t>506</t>
    </r>
    <r>
      <rPr>
        <sz val="10"/>
        <rFont val="宋体"/>
        <charset val="134"/>
      </rPr>
      <t>元</t>
    </r>
  </si>
  <si>
    <t>A220316113525481</t>
  </si>
  <si>
    <t>总计：1806元</t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</si>
  <si>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</si>
  <si>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</si>
  <si>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</si>
  <si>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</si>
  <si>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</si>
  <si>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</si>
  <si>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</si>
  <si>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</si>
  <si>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</si>
  <si>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</si>
  <si>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</si>
  <si>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</si>
  <si>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</si>
  <si>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</si>
  <si>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</si>
  <si>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</si>
  <si>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</si>
  <si>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2467072</t>
  </si>
  <si>
    <t>111.00</t>
  </si>
  <si>
    <t>RMB</t>
  </si>
  <si>
    <t>0</t>
  </si>
  <si>
    <t>0.00</t>
  </si>
  <si>
    <t>龙卷风国内直连</t>
  </si>
  <si>
    <t>2213</t>
  </si>
  <si>
    <t>2022-03-14 22:57:00</t>
  </si>
  <si>
    <t>汇智国际旅游发展有限公司</t>
  </si>
  <si>
    <t>直连</t>
  </si>
  <si>
    <t>2466100</t>
  </si>
  <si>
    <t>2022-03-14 13:20:53</t>
  </si>
  <si>
    <t>2466073</t>
  </si>
  <si>
    <t>172.00</t>
  </si>
  <si>
    <t>2022-03-14 13:06:36</t>
  </si>
  <si>
    <t>2465773</t>
  </si>
  <si>
    <t>344.00</t>
  </si>
  <si>
    <t>2022-03-14 09:41:35</t>
  </si>
  <si>
    <t>2465742</t>
  </si>
  <si>
    <t>上海舒安快捷</t>
  </si>
  <si>
    <t>121.00</t>
  </si>
  <si>
    <t>2022-03-14 09:06:38</t>
  </si>
  <si>
    <t>2465711</t>
  </si>
  <si>
    <t>137.00</t>
  </si>
  <si>
    <t>2022-03-14 08:26:06</t>
  </si>
  <si>
    <t>2464537</t>
  </si>
  <si>
    <t>1316.00</t>
  </si>
  <si>
    <t>2022-03-13 12:29:04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</si>
</sst>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&quot;￥&quot;#,##0.00"/>
    <numFmt numFmtId="41" formatCode="_ * #,##0_ ;_ * \-#,##0_ ;_ * &quot;-&quot;_ ;_ @_ 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20" fillId="0" borderId="0" applyFont="0" applyFill="0" applyBorder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4" fillId="10" borderId="11" applyNumberFormat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/>
    <xf numFmtId="9" fontId="2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20" borderId="15" applyNumberFormat="0" applyFont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7" fillId="15" borderId="13" applyNumberFormat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32" fillId="15" borderId="11" applyNumberFormat="0" applyAlignment="0" applyProtection="0">
      <alignment vertical="center"/>
    </xf>
    <xf numFmtId="0" fontId="34" fillId="36" borderId="16" applyNumberFormat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16" fillId="39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16" fillId="41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2" fillId="42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21" fillId="40" borderId="0" applyNumberFormat="0" applyBorder="0" applyAlignment="0" applyProtection="0">
      <alignment vertical="center"/>
    </xf>
    <xf numFmtId="0" fontId="17" fillId="38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43" borderId="0" applyNumberFormat="0" applyBorder="0" applyAlignment="0" applyProtection="0">
      <alignment vertical="center"/>
    </xf>
    <xf numFmtId="0" fontId="21" fillId="44" borderId="0" applyNumberFormat="0" applyBorder="0" applyAlignment="0" applyProtection="0">
      <alignment vertical="center"/>
    </xf>
    <xf numFmtId="0" fontId="21" fillId="45" borderId="0" applyNumberFormat="0" applyBorder="0" applyAlignment="0" applyProtection="0">
      <alignment vertical="center"/>
    </xf>
    <xf numFmtId="0" fontId="21" fillId="46" borderId="0" applyNumberFormat="0" applyBorder="0" applyAlignment="0" applyProtection="0">
      <alignment vertical="center"/>
    </xf>
    <xf numFmtId="0" fontId="21" fillId="44" borderId="0" applyNumberFormat="0" applyBorder="0" applyAlignment="0" applyProtection="0">
      <alignment vertical="center"/>
    </xf>
  </cellStyleXfs>
  <cellXfs count="43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4" fontId="4" fillId="0" borderId="0" xfId="0" applyNumberFormat="1" applyFont="1" applyFill="1" applyBorder="1" applyAlignment="1">
      <alignment horizontal="righ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quotePrefix="1">
      <alignment horizontal="left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6" t="s">
        <v>0</v>
      </c>
      <c r="B1" s="16"/>
      <c r="C1" s="16"/>
      <c r="D1" s="16"/>
      <c r="E1" s="17"/>
      <c r="F1" s="17"/>
      <c r="G1" s="17"/>
      <c r="H1" s="17"/>
      <c r="I1" s="17"/>
    </row>
    <row r="2" ht="18.75" customHeight="1" spans="1:9">
      <c r="A2" s="18" t="s">
        <v>1</v>
      </c>
      <c r="B2" s="19" t="s">
        <v>2</v>
      </c>
      <c r="C2" s="19"/>
      <c r="D2" s="18" t="s">
        <v>3</v>
      </c>
      <c r="E2" s="20" t="s">
        <v>4</v>
      </c>
      <c r="F2" s="18" t="s">
        <v>5</v>
      </c>
      <c r="G2" s="19"/>
      <c r="H2" s="19"/>
      <c r="I2" t="s">
        <v>6</v>
      </c>
    </row>
    <row r="3" ht="27.95" customHeight="1" spans="1:8">
      <c r="A3" s="21" t="s">
        <v>7</v>
      </c>
      <c r="B3" s="19"/>
      <c r="C3" s="19"/>
      <c r="E3" s="21"/>
      <c r="F3" s="20"/>
      <c r="G3" s="22"/>
      <c r="H3" s="22"/>
    </row>
    <row r="4" ht="15" customHeight="1" spans="1:11">
      <c r="A4" s="23" t="s">
        <v>8</v>
      </c>
      <c r="B4" s="23" t="s">
        <v>9</v>
      </c>
      <c r="C4" s="24" t="s">
        <v>10</v>
      </c>
      <c r="D4" s="23" t="s">
        <v>11</v>
      </c>
      <c r="E4" s="23" t="s">
        <v>12</v>
      </c>
      <c r="F4" s="23" t="s">
        <v>13</v>
      </c>
      <c r="G4" s="24" t="s">
        <v>14</v>
      </c>
      <c r="H4" s="23" t="s">
        <v>15</v>
      </c>
      <c r="I4" s="24" t="s">
        <v>16</v>
      </c>
      <c r="J4" s="24" t="s">
        <v>17</v>
      </c>
      <c r="K4" s="24" t="s">
        <v>18</v>
      </c>
    </row>
    <row r="5" ht="15" customHeight="1" spans="1:11">
      <c r="A5" s="25">
        <v>7</v>
      </c>
      <c r="B5" s="26" t="s">
        <v>19</v>
      </c>
      <c r="C5" s="9" t="s">
        <v>20</v>
      </c>
      <c r="D5" s="27" t="s">
        <v>19</v>
      </c>
      <c r="E5" s="28" t="s">
        <v>21</v>
      </c>
      <c r="F5" s="28" t="s">
        <v>22</v>
      </c>
      <c r="G5" s="29">
        <v>0</v>
      </c>
      <c r="H5" s="30" t="s">
        <v>19</v>
      </c>
      <c r="I5" s="41" t="s">
        <v>23</v>
      </c>
      <c r="J5" s="9" t="s">
        <v>19</v>
      </c>
      <c r="K5" s="9" t="s">
        <v>23</v>
      </c>
    </row>
    <row r="6" ht="27.95" customHeight="1" spans="1:9">
      <c r="A6" s="21" t="s">
        <v>24</v>
      </c>
      <c r="D6" s="31"/>
      <c r="E6" s="32"/>
      <c r="F6" s="32"/>
      <c r="G6" s="33"/>
      <c r="H6" s="32"/>
      <c r="I6" s="37"/>
    </row>
    <row r="7" ht="15" customHeight="1" spans="1:11">
      <c r="A7" s="23" t="s">
        <v>25</v>
      </c>
      <c r="B7" s="23" t="s">
        <v>8</v>
      </c>
      <c r="C7" s="23" t="s">
        <v>9</v>
      </c>
      <c r="D7" s="23" t="s">
        <v>10</v>
      </c>
      <c r="E7" s="23" t="s">
        <v>11</v>
      </c>
      <c r="F7" s="23" t="s">
        <v>12</v>
      </c>
      <c r="G7" s="24" t="s">
        <v>14</v>
      </c>
      <c r="H7" s="23" t="s">
        <v>15</v>
      </c>
      <c r="I7" s="23" t="s">
        <v>16</v>
      </c>
      <c r="J7" s="24" t="s">
        <v>17</v>
      </c>
      <c r="K7" s="24" t="s">
        <v>18</v>
      </c>
    </row>
    <row r="8" ht="15" customHeight="1" spans="1:11">
      <c r="A8" s="34" t="s">
        <v>26</v>
      </c>
      <c r="B8" s="35">
        <v>7</v>
      </c>
      <c r="C8" s="35" t="s">
        <v>19</v>
      </c>
      <c r="D8" s="35" t="s">
        <v>20</v>
      </c>
      <c r="E8" s="36" t="s">
        <v>19</v>
      </c>
      <c r="F8" s="36" t="s">
        <v>21</v>
      </c>
      <c r="G8" s="36">
        <v>0</v>
      </c>
      <c r="H8" s="35" t="s">
        <v>19</v>
      </c>
      <c r="I8" s="42" t="s">
        <v>27</v>
      </c>
      <c r="J8" s="9" t="s">
        <v>19</v>
      </c>
      <c r="K8" s="9" t="s">
        <v>27</v>
      </c>
    </row>
    <row r="9" ht="15" customHeight="1" spans="1:11">
      <c r="A9" s="34" t="s">
        <v>28</v>
      </c>
      <c r="B9" s="35">
        <v>0</v>
      </c>
      <c r="C9" s="35" t="s">
        <v>19</v>
      </c>
      <c r="D9" s="35" t="s">
        <v>19</v>
      </c>
      <c r="E9" s="36" t="s">
        <v>19</v>
      </c>
      <c r="F9" s="36" t="s">
        <v>19</v>
      </c>
      <c r="G9" s="36">
        <v>0</v>
      </c>
      <c r="H9" s="35" t="s">
        <v>19</v>
      </c>
      <c r="I9" s="42" t="s">
        <v>19</v>
      </c>
      <c r="J9" s="9" t="s">
        <v>19</v>
      </c>
      <c r="K9" s="9" t="s">
        <v>19</v>
      </c>
    </row>
    <row r="10" ht="15" customHeight="1" spans="1:11">
      <c r="A10" s="34" t="s">
        <v>29</v>
      </c>
      <c r="B10" s="35">
        <v>0</v>
      </c>
      <c r="C10" s="35" t="s">
        <v>19</v>
      </c>
      <c r="D10" s="35" t="s">
        <v>19</v>
      </c>
      <c r="E10" s="36" t="s">
        <v>19</v>
      </c>
      <c r="F10" s="36" t="s">
        <v>19</v>
      </c>
      <c r="G10" s="36">
        <v>0</v>
      </c>
      <c r="H10" s="35" t="s">
        <v>19</v>
      </c>
      <c r="I10" s="42" t="s">
        <v>19</v>
      </c>
      <c r="J10" s="9" t="s">
        <v>19</v>
      </c>
      <c r="K10" s="9" t="s">
        <v>19</v>
      </c>
    </row>
    <row r="11" ht="27.95" customHeight="1" spans="1:9">
      <c r="A11" s="21" t="s">
        <v>30</v>
      </c>
      <c r="B11" s="37"/>
      <c r="C11" s="37"/>
      <c r="E11" s="37"/>
      <c r="F11" s="33"/>
      <c r="G11" s="33"/>
      <c r="H11" s="33"/>
      <c r="I11" s="37"/>
    </row>
    <row r="12" ht="15" customHeight="1" spans="1:9">
      <c r="A12" s="38" t="s">
        <v>31</v>
      </c>
      <c r="B12" s="39"/>
      <c r="C12" s="19"/>
      <c r="F12" s="40"/>
      <c r="I12" s="40"/>
    </row>
    <row r="13" ht="15" customHeight="1" spans="1:9">
      <c r="A13" s="38" t="s">
        <v>32</v>
      </c>
      <c r="B13" s="39" t="s">
        <v>33</v>
      </c>
      <c r="C13" s="19"/>
      <c r="F13" s="40"/>
      <c r="I13" s="40"/>
    </row>
    <row r="14" ht="15" customHeight="1" spans="1:9">
      <c r="A14" s="38" t="s">
        <v>34</v>
      </c>
      <c r="B14" s="39" t="s">
        <v>35</v>
      </c>
      <c r="C14" s="19"/>
      <c r="F14" s="40"/>
      <c r="G14" s="19"/>
      <c r="H14" s="19"/>
      <c r="I14" s="40"/>
    </row>
    <row r="15" ht="15" customHeight="1" spans="1:9">
      <c r="A15" s="38" t="s">
        <v>36</v>
      </c>
      <c r="B15" s="39" t="s">
        <v>37</v>
      </c>
      <c r="C15" s="19"/>
      <c r="F15" s="40"/>
      <c r="I15" s="40"/>
    </row>
    <row r="16" ht="15" customHeight="1" spans="1:9">
      <c r="A16" s="38" t="s">
        <v>38</v>
      </c>
      <c r="B16" s="39" t="s">
        <v>39</v>
      </c>
      <c r="C16" s="19"/>
      <c r="F16" s="40"/>
      <c r="I16" s="40"/>
    </row>
    <row r="17" ht="15" customHeight="1" spans="1:6">
      <c r="A17" s="38" t="s">
        <v>40</v>
      </c>
      <c r="B17" s="39" t="s">
        <v>41</v>
      </c>
      <c r="C17" s="19"/>
      <c r="F17" s="40"/>
    </row>
    <row r="18" ht="14.25" customHeight="1"/>
    <row r="19" ht="14.25" customHeight="1" spans="7:9">
      <c r="G19" s="19"/>
      <c r="H19" s="19"/>
      <c r="I19" s="19"/>
    </row>
    <row r="20" ht="18.75" customHeight="1" spans="2:6">
      <c r="B20" s="19"/>
      <c r="C20" s="19"/>
      <c r="D20" s="19"/>
      <c r="E20" s="19"/>
      <c r="F20" s="19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9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42</v>
      </c>
      <c r="B1" s="4" t="s">
        <v>43</v>
      </c>
      <c r="C1" s="4" t="s">
        <v>25</v>
      </c>
      <c r="D1" s="4" t="s">
        <v>44</v>
      </c>
      <c r="E1" s="4" t="s">
        <v>45</v>
      </c>
      <c r="F1" s="4" t="s">
        <v>46</v>
      </c>
      <c r="G1" s="4" t="s">
        <v>47</v>
      </c>
      <c r="H1" s="4" t="s">
        <v>48</v>
      </c>
      <c r="I1" s="4" t="s">
        <v>49</v>
      </c>
      <c r="J1" s="4" t="s">
        <v>50</v>
      </c>
      <c r="K1" s="4" t="s">
        <v>51</v>
      </c>
      <c r="L1" s="4" t="s">
        <v>52</v>
      </c>
      <c r="M1" s="4" t="s">
        <v>53</v>
      </c>
      <c r="N1" s="4" t="s">
        <v>54</v>
      </c>
      <c r="O1" s="4" t="s">
        <v>55</v>
      </c>
      <c r="P1" s="4" t="s">
        <v>56</v>
      </c>
      <c r="Q1" s="4" t="s">
        <v>57</v>
      </c>
      <c r="R1" s="4" t="s">
        <v>10</v>
      </c>
      <c r="S1" s="4" t="s">
        <v>11</v>
      </c>
      <c r="T1" s="4" t="s">
        <v>58</v>
      </c>
      <c r="U1" s="4" t="s">
        <v>59</v>
      </c>
      <c r="V1" s="4" t="s">
        <v>60</v>
      </c>
      <c r="W1" s="4" t="s">
        <v>61</v>
      </c>
      <c r="X1" s="11" t="s">
        <v>62</v>
      </c>
      <c r="Y1" s="11" t="s">
        <v>63</v>
      </c>
      <c r="Z1" s="4" t="s">
        <v>17</v>
      </c>
      <c r="AA1" s="4" t="s">
        <v>14</v>
      </c>
      <c r="AB1" s="4" t="s">
        <v>64</v>
      </c>
      <c r="AC1" s="4" t="s">
        <v>18</v>
      </c>
      <c r="AD1" s="4" t="s">
        <v>65</v>
      </c>
      <c r="AE1" s="4" t="s">
        <v>66</v>
      </c>
      <c r="AF1" s="4" t="s">
        <v>67</v>
      </c>
      <c r="AG1" s="4" t="s">
        <v>68</v>
      </c>
      <c r="AH1" s="4" t="s">
        <v>69</v>
      </c>
      <c r="AI1" s="4" t="s">
        <v>70</v>
      </c>
    </row>
    <row r="2" ht="14.25" customHeight="1" spans="1:34">
      <c r="A2" s="6" t="s">
        <v>71</v>
      </c>
      <c r="B2" s="6"/>
      <c r="C2" s="6" t="s">
        <v>72</v>
      </c>
      <c r="D2" s="6" t="s">
        <v>73</v>
      </c>
      <c r="E2" s="6" t="s">
        <v>74</v>
      </c>
      <c r="F2" s="6" t="s">
        <v>73</v>
      </c>
      <c r="G2" s="6" t="s">
        <v>75</v>
      </c>
      <c r="H2" s="7" t="s">
        <v>76</v>
      </c>
      <c r="I2" s="7" t="s">
        <v>77</v>
      </c>
      <c r="J2" s="7" t="s">
        <v>2</v>
      </c>
      <c r="K2" s="7" t="s">
        <v>78</v>
      </c>
      <c r="L2" s="7">
        <v>1</v>
      </c>
      <c r="M2" s="7">
        <v>2</v>
      </c>
      <c r="N2" s="7" t="s">
        <v>79</v>
      </c>
      <c r="O2" s="7" t="s">
        <v>79</v>
      </c>
      <c r="P2" s="7" t="s">
        <v>80</v>
      </c>
      <c r="Q2" s="7"/>
      <c r="R2" s="12" t="s">
        <v>81</v>
      </c>
      <c r="S2" s="14" t="s">
        <v>19</v>
      </c>
      <c r="T2" s="7"/>
      <c r="U2" s="12" t="s">
        <v>19</v>
      </c>
      <c r="V2" s="12" t="s">
        <v>81</v>
      </c>
      <c r="W2" s="14" t="s">
        <v>82</v>
      </c>
      <c r="X2" s="14" t="s">
        <v>19</v>
      </c>
      <c r="Y2" s="12" t="s">
        <v>19</v>
      </c>
      <c r="Z2" s="14" t="s">
        <v>19</v>
      </c>
      <c r="AA2" s="15" t="s">
        <v>19</v>
      </c>
      <c r="AB2" t="s">
        <v>19</v>
      </c>
      <c r="AC2" t="s">
        <v>83</v>
      </c>
      <c r="AD2" t="s">
        <v>6</v>
      </c>
      <c r="AE2" t="s">
        <v>84</v>
      </c>
      <c r="AF2" t="s">
        <v>85</v>
      </c>
      <c r="AG2" t="s">
        <v>73</v>
      </c>
      <c r="AH2" t="s">
        <v>19</v>
      </c>
    </row>
    <row r="3" ht="14.25" customHeight="1" spans="1:34">
      <c r="A3" s="6" t="s">
        <v>86</v>
      </c>
      <c r="B3" s="6"/>
      <c r="C3" s="6" t="s">
        <v>72</v>
      </c>
      <c r="D3" s="6" t="s">
        <v>73</v>
      </c>
      <c r="E3" s="6" t="s">
        <v>74</v>
      </c>
      <c r="F3" s="6" t="s">
        <v>73</v>
      </c>
      <c r="G3" s="6" t="s">
        <v>87</v>
      </c>
      <c r="H3" s="7" t="s">
        <v>88</v>
      </c>
      <c r="I3" s="7" t="s">
        <v>77</v>
      </c>
      <c r="J3" s="7" t="s">
        <v>2</v>
      </c>
      <c r="K3" s="7" t="s">
        <v>89</v>
      </c>
      <c r="L3" s="7">
        <v>1</v>
      </c>
      <c r="M3" s="7">
        <v>1</v>
      </c>
      <c r="N3" s="7" t="s">
        <v>90</v>
      </c>
      <c r="O3" s="7" t="s">
        <v>90</v>
      </c>
      <c r="P3" s="7" t="s">
        <v>80</v>
      </c>
      <c r="Q3" s="7"/>
      <c r="R3" s="12" t="s">
        <v>91</v>
      </c>
      <c r="S3" s="14" t="s">
        <v>19</v>
      </c>
      <c r="T3" s="7"/>
      <c r="U3" s="12" t="s">
        <v>19</v>
      </c>
      <c r="V3" s="12" t="s">
        <v>91</v>
      </c>
      <c r="W3" s="14" t="s">
        <v>92</v>
      </c>
      <c r="X3" s="14" t="s">
        <v>19</v>
      </c>
      <c r="Y3" s="12" t="s">
        <v>19</v>
      </c>
      <c r="Z3" s="14" t="s">
        <v>19</v>
      </c>
      <c r="AA3" s="15" t="s">
        <v>19</v>
      </c>
      <c r="AB3" t="s">
        <v>19</v>
      </c>
      <c r="AC3" t="s">
        <v>93</v>
      </c>
      <c r="AD3" t="s">
        <v>6</v>
      </c>
      <c r="AE3" t="s">
        <v>94</v>
      </c>
      <c r="AF3" t="s">
        <v>85</v>
      </c>
      <c r="AG3" t="s">
        <v>73</v>
      </c>
      <c r="AH3" t="s">
        <v>19</v>
      </c>
    </row>
    <row r="4" ht="14.25" customHeight="1" spans="1:34">
      <c r="A4" s="6" t="s">
        <v>95</v>
      </c>
      <c r="B4" s="6"/>
      <c r="C4" s="6" t="s">
        <v>72</v>
      </c>
      <c r="D4" s="6" t="s">
        <v>73</v>
      </c>
      <c r="E4" s="6" t="s">
        <v>74</v>
      </c>
      <c r="F4" s="6" t="s">
        <v>73</v>
      </c>
      <c r="G4" s="6" t="s">
        <v>96</v>
      </c>
      <c r="H4" s="7" t="s">
        <v>97</v>
      </c>
      <c r="I4" s="7" t="s">
        <v>77</v>
      </c>
      <c r="J4" s="7" t="s">
        <v>2</v>
      </c>
      <c r="K4" s="7" t="s">
        <v>98</v>
      </c>
      <c r="L4" s="7">
        <v>1</v>
      </c>
      <c r="M4" s="7">
        <v>1</v>
      </c>
      <c r="N4" s="7" t="s">
        <v>90</v>
      </c>
      <c r="O4" s="7" t="s">
        <v>90</v>
      </c>
      <c r="P4" s="7" t="s">
        <v>80</v>
      </c>
      <c r="Q4" s="7"/>
      <c r="R4" s="12" t="s">
        <v>99</v>
      </c>
      <c r="S4" s="14" t="s">
        <v>19</v>
      </c>
      <c r="T4" s="7"/>
      <c r="U4" s="12" t="s">
        <v>19</v>
      </c>
      <c r="V4" s="12" t="s">
        <v>99</v>
      </c>
      <c r="W4" s="14" t="s">
        <v>100</v>
      </c>
      <c r="X4" s="14" t="s">
        <v>19</v>
      </c>
      <c r="Y4" s="12" t="s">
        <v>19</v>
      </c>
      <c r="Z4" s="14" t="s">
        <v>19</v>
      </c>
      <c r="AA4" s="15" t="s">
        <v>19</v>
      </c>
      <c r="AB4" t="s">
        <v>19</v>
      </c>
      <c r="AC4" t="s">
        <v>101</v>
      </c>
      <c r="AD4" t="s">
        <v>6</v>
      </c>
      <c r="AE4" t="s">
        <v>102</v>
      </c>
      <c r="AF4" t="s">
        <v>85</v>
      </c>
      <c r="AG4" t="s">
        <v>73</v>
      </c>
      <c r="AH4" t="s">
        <v>19</v>
      </c>
    </row>
    <row r="5" ht="14.25" customHeight="1" spans="1:34">
      <c r="A5" s="6" t="s">
        <v>103</v>
      </c>
      <c r="B5" s="6"/>
      <c r="C5" s="6" t="s">
        <v>72</v>
      </c>
      <c r="D5" s="6" t="s">
        <v>73</v>
      </c>
      <c r="E5" s="6" t="s">
        <v>74</v>
      </c>
      <c r="F5" s="6" t="s">
        <v>73</v>
      </c>
      <c r="G5" s="6" t="s">
        <v>104</v>
      </c>
      <c r="H5" s="7" t="s">
        <v>105</v>
      </c>
      <c r="I5" s="7" t="s">
        <v>77</v>
      </c>
      <c r="J5" s="7" t="s">
        <v>2</v>
      </c>
      <c r="K5" s="7" t="s">
        <v>106</v>
      </c>
      <c r="L5" s="7">
        <v>1</v>
      </c>
      <c r="M5" s="7">
        <v>1</v>
      </c>
      <c r="N5" s="7" t="s">
        <v>90</v>
      </c>
      <c r="O5" s="7" t="s">
        <v>90</v>
      </c>
      <c r="P5" s="7" t="s">
        <v>80</v>
      </c>
      <c r="Q5" s="7"/>
      <c r="R5" s="12" t="s">
        <v>107</v>
      </c>
      <c r="S5" s="14" t="s">
        <v>19</v>
      </c>
      <c r="T5" s="7"/>
      <c r="U5" s="12" t="s">
        <v>19</v>
      </c>
      <c r="V5" s="12" t="s">
        <v>107</v>
      </c>
      <c r="W5" s="14" t="s">
        <v>108</v>
      </c>
      <c r="X5" s="14" t="s">
        <v>19</v>
      </c>
      <c r="Y5" s="12" t="s">
        <v>19</v>
      </c>
      <c r="Z5" s="14" t="s">
        <v>19</v>
      </c>
      <c r="AA5" s="15" t="s">
        <v>19</v>
      </c>
      <c r="AB5" t="s">
        <v>19</v>
      </c>
      <c r="AC5" t="s">
        <v>109</v>
      </c>
      <c r="AD5" t="s">
        <v>6</v>
      </c>
      <c r="AE5" t="s">
        <v>110</v>
      </c>
      <c r="AF5" t="s">
        <v>85</v>
      </c>
      <c r="AG5" t="s">
        <v>73</v>
      </c>
      <c r="AH5" t="s">
        <v>19</v>
      </c>
    </row>
    <row r="6" ht="14.25" customHeight="1" spans="1:34">
      <c r="A6" s="6" t="s">
        <v>111</v>
      </c>
      <c r="B6" s="6"/>
      <c r="C6" s="6" t="s">
        <v>72</v>
      </c>
      <c r="D6" s="6" t="s">
        <v>73</v>
      </c>
      <c r="E6" s="6" t="s">
        <v>74</v>
      </c>
      <c r="F6" s="6" t="s">
        <v>73</v>
      </c>
      <c r="G6" s="6" t="s">
        <v>112</v>
      </c>
      <c r="H6" s="7" t="s">
        <v>113</v>
      </c>
      <c r="I6" s="7" t="s">
        <v>77</v>
      </c>
      <c r="J6" s="7" t="s">
        <v>2</v>
      </c>
      <c r="K6" s="7" t="s">
        <v>114</v>
      </c>
      <c r="L6" s="7">
        <v>1</v>
      </c>
      <c r="M6" s="7">
        <v>1</v>
      </c>
      <c r="N6" s="7" t="s">
        <v>90</v>
      </c>
      <c r="O6" s="7" t="s">
        <v>90</v>
      </c>
      <c r="P6" s="7" t="s">
        <v>80</v>
      </c>
      <c r="Q6" s="7"/>
      <c r="R6" s="12" t="s">
        <v>115</v>
      </c>
      <c r="S6" s="14" t="s">
        <v>19</v>
      </c>
      <c r="T6" s="7"/>
      <c r="U6" s="12" t="s">
        <v>19</v>
      </c>
      <c r="V6" s="12" t="s">
        <v>115</v>
      </c>
      <c r="W6" s="14" t="s">
        <v>116</v>
      </c>
      <c r="X6" s="14" t="s">
        <v>19</v>
      </c>
      <c r="Y6" s="12" t="s">
        <v>19</v>
      </c>
      <c r="Z6" s="14" t="s">
        <v>19</v>
      </c>
      <c r="AA6" s="15" t="s">
        <v>19</v>
      </c>
      <c r="AB6" t="s">
        <v>19</v>
      </c>
      <c r="AC6" t="s">
        <v>117</v>
      </c>
      <c r="AD6" t="s">
        <v>6</v>
      </c>
      <c r="AE6" t="s">
        <v>118</v>
      </c>
      <c r="AF6" t="s">
        <v>85</v>
      </c>
      <c r="AG6" t="s">
        <v>73</v>
      </c>
      <c r="AH6" t="s">
        <v>19</v>
      </c>
    </row>
    <row r="7" ht="14.25" customHeight="1" spans="1:34">
      <c r="A7" s="6" t="s">
        <v>119</v>
      </c>
      <c r="B7" s="6"/>
      <c r="C7" s="6" t="s">
        <v>72</v>
      </c>
      <c r="D7" s="6" t="s">
        <v>73</v>
      </c>
      <c r="E7" s="6" t="s">
        <v>74</v>
      </c>
      <c r="F7" s="6" t="s">
        <v>73</v>
      </c>
      <c r="G7" s="6" t="s">
        <v>120</v>
      </c>
      <c r="H7" s="7" t="s">
        <v>121</v>
      </c>
      <c r="I7" s="7" t="s">
        <v>77</v>
      </c>
      <c r="J7" s="7" t="s">
        <v>2</v>
      </c>
      <c r="K7" s="7" t="s">
        <v>122</v>
      </c>
      <c r="L7" s="7">
        <v>1</v>
      </c>
      <c r="M7" s="7">
        <v>1</v>
      </c>
      <c r="N7" s="7" t="s">
        <v>90</v>
      </c>
      <c r="O7" s="7" t="s">
        <v>90</v>
      </c>
      <c r="P7" s="7" t="s">
        <v>80</v>
      </c>
      <c r="Q7" s="7"/>
      <c r="R7" s="12" t="s">
        <v>91</v>
      </c>
      <c r="S7" s="14" t="s">
        <v>19</v>
      </c>
      <c r="T7" s="7"/>
      <c r="U7" s="12" t="s">
        <v>19</v>
      </c>
      <c r="V7" s="12" t="s">
        <v>91</v>
      </c>
      <c r="W7" s="14" t="s">
        <v>92</v>
      </c>
      <c r="X7" s="14" t="s">
        <v>19</v>
      </c>
      <c r="Y7" s="12" t="s">
        <v>19</v>
      </c>
      <c r="Z7" s="14" t="s">
        <v>19</v>
      </c>
      <c r="AA7" s="15" t="s">
        <v>19</v>
      </c>
      <c r="AB7" t="s">
        <v>19</v>
      </c>
      <c r="AC7" t="s">
        <v>93</v>
      </c>
      <c r="AD7" t="s">
        <v>6</v>
      </c>
      <c r="AE7" t="s">
        <v>123</v>
      </c>
      <c r="AF7" t="s">
        <v>85</v>
      </c>
      <c r="AG7" t="s">
        <v>73</v>
      </c>
      <c r="AH7" t="s">
        <v>19</v>
      </c>
    </row>
    <row r="8" ht="14.25" customHeight="1" spans="1:34">
      <c r="A8" s="6" t="s">
        <v>124</v>
      </c>
      <c r="B8" s="6"/>
      <c r="C8" s="6" t="s">
        <v>72</v>
      </c>
      <c r="D8" s="6" t="s">
        <v>73</v>
      </c>
      <c r="E8" s="6" t="s">
        <v>74</v>
      </c>
      <c r="F8" s="6" t="s">
        <v>73</v>
      </c>
      <c r="G8" s="6" t="s">
        <v>125</v>
      </c>
      <c r="H8" s="7" t="s">
        <v>126</v>
      </c>
      <c r="I8" s="7" t="s">
        <v>77</v>
      </c>
      <c r="J8" s="7" t="s">
        <v>2</v>
      </c>
      <c r="K8" s="7" t="s">
        <v>127</v>
      </c>
      <c r="L8" s="7">
        <v>1</v>
      </c>
      <c r="M8" s="7">
        <v>1</v>
      </c>
      <c r="N8" s="7" t="s">
        <v>90</v>
      </c>
      <c r="O8" s="7" t="s">
        <v>90</v>
      </c>
      <c r="P8" s="7" t="s">
        <v>80</v>
      </c>
      <c r="Q8" s="7"/>
      <c r="R8" s="12" t="s">
        <v>128</v>
      </c>
      <c r="S8" s="14" t="s">
        <v>19</v>
      </c>
      <c r="T8" s="7"/>
      <c r="U8" s="12" t="s">
        <v>19</v>
      </c>
      <c r="V8" s="12" t="s">
        <v>128</v>
      </c>
      <c r="W8" s="14" t="s">
        <v>129</v>
      </c>
      <c r="X8" s="14" t="s">
        <v>19</v>
      </c>
      <c r="Y8" s="12" t="s">
        <v>19</v>
      </c>
      <c r="Z8" s="14" t="s">
        <v>19</v>
      </c>
      <c r="AA8" s="15" t="s">
        <v>19</v>
      </c>
      <c r="AB8" t="s">
        <v>19</v>
      </c>
      <c r="AC8" t="s">
        <v>130</v>
      </c>
      <c r="AD8" t="s">
        <v>6</v>
      </c>
      <c r="AE8" t="s">
        <v>131</v>
      </c>
      <c r="AF8" t="s">
        <v>85</v>
      </c>
      <c r="AG8" t="s">
        <v>73</v>
      </c>
      <c r="AH8" t="s">
        <v>19</v>
      </c>
    </row>
    <row r="9" customHeight="1" spans="1:32">
      <c r="A9" s="10" t="s">
        <v>132</v>
      </c>
      <c r="B9" s="10"/>
      <c r="C9" s="10" t="s">
        <v>133</v>
      </c>
      <c r="D9" s="10"/>
      <c r="E9" s="10"/>
      <c r="F9" s="10"/>
      <c r="G9" s="10" t="s">
        <v>133</v>
      </c>
      <c r="H9" s="10" t="s">
        <v>133</v>
      </c>
      <c r="I9" s="10" t="s">
        <v>133</v>
      </c>
      <c r="J9" s="10" t="s">
        <v>133</v>
      </c>
      <c r="K9" s="10" t="s">
        <v>133</v>
      </c>
      <c r="L9" s="10" t="s">
        <v>133</v>
      </c>
      <c r="M9" s="10" t="s">
        <v>133</v>
      </c>
      <c r="N9" s="10" t="s">
        <v>133</v>
      </c>
      <c r="O9" s="10" t="s">
        <v>133</v>
      </c>
      <c r="P9" s="10" t="s">
        <v>133</v>
      </c>
      <c r="Q9" s="10"/>
      <c r="R9" s="13" t="s">
        <v>20</v>
      </c>
      <c r="S9" s="13" t="s">
        <v>19</v>
      </c>
      <c r="T9" s="10" t="s">
        <v>133</v>
      </c>
      <c r="U9" s="13"/>
      <c r="V9" s="13" t="s">
        <v>20</v>
      </c>
      <c r="W9" s="13" t="s">
        <v>21</v>
      </c>
      <c r="X9" s="13"/>
      <c r="Y9" s="13"/>
      <c r="Z9" s="13"/>
      <c r="AA9" s="10"/>
      <c r="AB9" s="13"/>
      <c r="AC9" s="10"/>
      <c r="AD9" s="10" t="s">
        <v>133</v>
      </c>
      <c r="AE9" s="10"/>
      <c r="AF9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3"/>
  <sheetViews>
    <sheetView workbookViewId="0">
      <selection activeCell="K2" sqref="K2"/>
    </sheetView>
  </sheetViews>
  <sheetFormatPr defaultColWidth="9.14285714285714" defaultRowHeight="12.75" outlineLevelRow="2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134</v>
      </c>
      <c r="B1" s="4" t="s">
        <v>135</v>
      </c>
      <c r="C1" s="4" t="s">
        <v>49</v>
      </c>
      <c r="D1" s="4" t="s">
        <v>50</v>
      </c>
      <c r="E1" s="4" t="s">
        <v>45</v>
      </c>
      <c r="F1" s="4" t="s">
        <v>46</v>
      </c>
      <c r="G1" s="4" t="s">
        <v>136</v>
      </c>
      <c r="H1" s="4" t="s">
        <v>137</v>
      </c>
      <c r="I1" s="4" t="s">
        <v>13</v>
      </c>
      <c r="J1" s="4" t="s">
        <v>17</v>
      </c>
      <c r="K1" s="4" t="s">
        <v>18</v>
      </c>
      <c r="L1" s="11" t="s">
        <v>138</v>
      </c>
      <c r="M1" s="4" t="s">
        <v>139</v>
      </c>
      <c r="N1" s="4" t="s">
        <v>140</v>
      </c>
    </row>
    <row r="2" ht="14.25" customHeight="1" spans="1:256">
      <c r="A2" s="6" t="s">
        <v>141</v>
      </c>
      <c r="B2" s="7" t="s">
        <v>142</v>
      </c>
      <c r="C2" s="7" t="s">
        <v>77</v>
      </c>
      <c r="D2" s="7" t="s">
        <v>2</v>
      </c>
      <c r="E2" s="7" t="s">
        <v>74</v>
      </c>
      <c r="F2" s="7" t="s">
        <v>73</v>
      </c>
      <c r="G2" s="7" t="s">
        <v>80</v>
      </c>
      <c r="H2" s="7" t="s">
        <v>143</v>
      </c>
      <c r="I2" s="12" t="s">
        <v>22</v>
      </c>
      <c r="J2" s="12" t="s">
        <v>19</v>
      </c>
      <c r="K2" s="12" t="s">
        <v>22</v>
      </c>
      <c r="L2" s="7" t="s">
        <v>144</v>
      </c>
      <c r="M2" s="7" t="s">
        <v>145</v>
      </c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</row>
    <row r="3" customHeight="1" spans="1:14">
      <c r="A3" s="10" t="s">
        <v>132</v>
      </c>
      <c r="B3" s="10" t="s">
        <v>133</v>
      </c>
      <c r="C3" s="10" t="s">
        <v>133</v>
      </c>
      <c r="D3" s="10" t="s">
        <v>133</v>
      </c>
      <c r="E3" s="10"/>
      <c r="F3" s="10"/>
      <c r="G3" s="10" t="s">
        <v>133</v>
      </c>
      <c r="H3" s="10" t="s">
        <v>133</v>
      </c>
      <c r="I3" s="13" t="s">
        <v>22</v>
      </c>
      <c r="J3" s="13"/>
      <c r="K3" s="13"/>
      <c r="L3" s="10"/>
      <c r="M3" s="10" t="s">
        <v>133</v>
      </c>
      <c r="N3" t="s">
        <v>133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42</v>
      </c>
      <c r="B1" s="4" t="s">
        <v>43</v>
      </c>
      <c r="C1" s="4" t="s">
        <v>54</v>
      </c>
      <c r="D1" s="4" t="s">
        <v>55</v>
      </c>
      <c r="E1" s="4" t="s">
        <v>56</v>
      </c>
      <c r="F1" s="4" t="s">
        <v>146</v>
      </c>
      <c r="G1" s="4" t="s">
        <v>64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"/>
  <sheetViews>
    <sheetView tabSelected="1" workbookViewId="0">
      <selection activeCell="A16" sqref="A16:A17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42</v>
      </c>
      <c r="B1" s="4" t="s">
        <v>55</v>
      </c>
      <c r="C1" s="4" t="s">
        <v>56</v>
      </c>
      <c r="D1" s="4" t="s">
        <v>18</v>
      </c>
      <c r="H1" s="5" t="s">
        <v>147</v>
      </c>
    </row>
    <row r="2" ht="14.25" customHeight="1" spans="1:9">
      <c r="A2" s="6" t="s">
        <v>71</v>
      </c>
      <c r="B2" s="7" t="s">
        <v>79</v>
      </c>
      <c r="C2" s="7" t="s">
        <v>80</v>
      </c>
      <c r="D2" s="3">
        <v>1316</v>
      </c>
      <c r="E2" t="str">
        <f>VLOOKUP(A2,HOP!A:L,12,0)</f>
        <v>1316.00</v>
      </c>
      <c r="F2" t="str">
        <f>VLOOKUP(A2,HOP!A:C,3,0)</f>
        <v>2464537</v>
      </c>
      <c r="G2">
        <f>D2-E2</f>
        <v>0</v>
      </c>
      <c r="H2" t="str">
        <f>$H$1&amp;F2</f>
        <v>，2464537</v>
      </c>
      <c r="I2" t="str">
        <f>VLOOKUP(A2,HOP!A:U,21,0)</f>
        <v>直连</v>
      </c>
    </row>
    <row r="3" ht="14.25" customHeight="1" spans="1:9">
      <c r="A3" s="6" t="s">
        <v>86</v>
      </c>
      <c r="B3" s="7" t="s">
        <v>90</v>
      </c>
      <c r="C3" s="7" t="s">
        <v>80</v>
      </c>
      <c r="D3" s="3">
        <v>111</v>
      </c>
      <c r="E3" t="str">
        <f>VLOOKUP(A3,HOP!A:L,12,0)</f>
        <v>111.00</v>
      </c>
      <c r="F3" t="str">
        <f>VLOOKUP(A3,HOP!A:C,3,0)</f>
        <v>2467072</v>
      </c>
      <c r="G3">
        <f t="shared" ref="G3:G9" si="0">D3-E3</f>
        <v>0</v>
      </c>
      <c r="H3" t="str">
        <f t="shared" ref="H3:H9" si="1">$H$1&amp;F3</f>
        <v>，2467072</v>
      </c>
      <c r="I3" t="str">
        <f>VLOOKUP(A3,HOP!A:U,21,0)</f>
        <v>直连</v>
      </c>
    </row>
    <row r="4" ht="14.25" customHeight="1" spans="1:9">
      <c r="A4" s="6" t="s">
        <v>95</v>
      </c>
      <c r="B4" s="7" t="s">
        <v>90</v>
      </c>
      <c r="C4" s="7" t="s">
        <v>80</v>
      </c>
      <c r="D4" s="3">
        <v>121</v>
      </c>
      <c r="E4" t="str">
        <f>VLOOKUP(A4,HOP!A:L,12,0)</f>
        <v>121.00</v>
      </c>
      <c r="F4" t="str">
        <f>VLOOKUP(A4,HOP!A:C,3,0)</f>
        <v>2465742</v>
      </c>
      <c r="G4">
        <f t="shared" si="0"/>
        <v>0</v>
      </c>
      <c r="H4" t="str">
        <f t="shared" si="1"/>
        <v>，2465742</v>
      </c>
      <c r="I4" t="str">
        <f>VLOOKUP(A4,HOP!A:U,21,0)</f>
        <v>直连</v>
      </c>
    </row>
    <row r="5" ht="14.25" customHeight="1" spans="1:9">
      <c r="A5" s="6" t="s">
        <v>103</v>
      </c>
      <c r="B5" s="7" t="s">
        <v>90</v>
      </c>
      <c r="C5" s="7" t="s">
        <v>80</v>
      </c>
      <c r="D5" s="3">
        <v>137</v>
      </c>
      <c r="E5" t="str">
        <f>VLOOKUP(A5,HOP!A:L,12,0)</f>
        <v>137.00</v>
      </c>
      <c r="F5" t="str">
        <f>VLOOKUP(A5,HOP!A:C,3,0)</f>
        <v>2465711</v>
      </c>
      <c r="G5">
        <f t="shared" si="0"/>
        <v>0</v>
      </c>
      <c r="H5" t="str">
        <f t="shared" si="1"/>
        <v>，2465711</v>
      </c>
      <c r="I5" t="str">
        <f>VLOOKUP(A5,HOP!A:U,21,0)</f>
        <v>直连</v>
      </c>
    </row>
    <row r="6" ht="14.25" customHeight="1" spans="1:9">
      <c r="A6" s="6" t="s">
        <v>111</v>
      </c>
      <c r="B6" s="7" t="s">
        <v>90</v>
      </c>
      <c r="C6" s="7" t="s">
        <v>80</v>
      </c>
      <c r="D6" s="3">
        <v>172</v>
      </c>
      <c r="E6" t="str">
        <f>VLOOKUP(A6,HOP!A:L,12,0)</f>
        <v>172.00</v>
      </c>
      <c r="F6" t="str">
        <f>VLOOKUP(A6,HOP!A:C,3,0)</f>
        <v>2466073</v>
      </c>
      <c r="G6">
        <f t="shared" si="0"/>
        <v>0</v>
      </c>
      <c r="H6" t="str">
        <f t="shared" si="1"/>
        <v>，2466073</v>
      </c>
      <c r="I6" t="str">
        <f>VLOOKUP(A6,HOP!A:U,21,0)</f>
        <v>直连</v>
      </c>
    </row>
    <row r="7" ht="14.25" customHeight="1" spans="1:9">
      <c r="A7" s="6" t="s">
        <v>119</v>
      </c>
      <c r="B7" s="7" t="s">
        <v>90</v>
      </c>
      <c r="C7" s="7" t="s">
        <v>80</v>
      </c>
      <c r="D7" s="3">
        <v>111</v>
      </c>
      <c r="E7" t="str">
        <f>VLOOKUP(A7,HOP!A:L,12,0)</f>
        <v>111.00</v>
      </c>
      <c r="F7" t="str">
        <f>VLOOKUP(A7,HOP!A:C,3,0)</f>
        <v>2466100</v>
      </c>
      <c r="G7">
        <f t="shared" si="0"/>
        <v>0</v>
      </c>
      <c r="H7" t="str">
        <f t="shared" si="1"/>
        <v>，2466100</v>
      </c>
      <c r="I7" t="str">
        <f>VLOOKUP(A7,HOP!A:U,21,0)</f>
        <v>直连</v>
      </c>
    </row>
    <row r="8" ht="14.25" customHeight="1" spans="1:9">
      <c r="A8" s="6" t="s">
        <v>124</v>
      </c>
      <c r="B8" s="7" t="s">
        <v>90</v>
      </c>
      <c r="C8" s="7" t="s">
        <v>80</v>
      </c>
      <c r="D8" s="3">
        <v>344</v>
      </c>
      <c r="E8" t="str">
        <f>VLOOKUP(A8,HOP!A:L,12,0)</f>
        <v>344.00</v>
      </c>
      <c r="F8" t="str">
        <f>VLOOKUP(A8,HOP!A:C,3,0)</f>
        <v>2465773</v>
      </c>
      <c r="G8">
        <f t="shared" si="0"/>
        <v>0</v>
      </c>
      <c r="H8" t="str">
        <f t="shared" si="1"/>
        <v>，2465773</v>
      </c>
      <c r="I8" t="str">
        <f>VLOOKUP(A8,HOP!A:U,21,0)</f>
        <v>直连</v>
      </c>
    </row>
    <row r="9" spans="1:10">
      <c r="A9" s="43" t="s">
        <v>142</v>
      </c>
      <c r="D9" s="8">
        <v>-506</v>
      </c>
      <c r="E9" t="e">
        <f>VLOOKUP(A9,HOP!A:L,12,0)</f>
        <v>#N/A</v>
      </c>
      <c r="F9">
        <v>2453051</v>
      </c>
      <c r="G9" t="e">
        <f t="shared" si="0"/>
        <v>#N/A</v>
      </c>
      <c r="H9" t="str">
        <f t="shared" si="1"/>
        <v>，2453051</v>
      </c>
      <c r="I9" t="e">
        <f>VLOOKUP(A9,HOP!A:U,21,0)</f>
        <v>#N/A</v>
      </c>
      <c r="J9" t="s">
        <v>148</v>
      </c>
    </row>
    <row r="11" spans="4:4">
      <c r="D11" s="3">
        <f>SUM(D2:D10)</f>
        <v>1806</v>
      </c>
    </row>
    <row r="12" ht="14.25" spans="4:4">
      <c r="D12" s="9" t="s">
        <v>23</v>
      </c>
    </row>
    <row r="16" spans="1:1">
      <c r="A16" t="s">
        <v>149</v>
      </c>
    </row>
    <row r="17" spans="1:1">
      <c r="A17" s="5" t="s">
        <v>150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8"/>
  <sheetViews>
    <sheetView workbookViewId="0">
      <selection activeCell="D1" sqref="D$1:D$1048576"/>
    </sheetView>
  </sheetViews>
  <sheetFormatPr defaultColWidth="9.14285714285714" defaultRowHeight="12.75" outlineLevelRow="7"/>
  <cols>
    <col min="1" max="16383" width="9.14285714285714" style="1"/>
  </cols>
  <sheetData>
    <row r="1" s="1" customFormat="1" spans="1:21">
      <c r="A1" s="2" t="s">
        <v>151</v>
      </c>
      <c r="B1" s="2" t="s">
        <v>152</v>
      </c>
      <c r="C1" s="2" t="s">
        <v>153</v>
      </c>
      <c r="D1" s="2" t="s">
        <v>48</v>
      </c>
      <c r="E1" s="2" t="s">
        <v>51</v>
      </c>
      <c r="F1" s="2" t="s">
        <v>55</v>
      </c>
      <c r="G1" s="2" t="s">
        <v>56</v>
      </c>
      <c r="H1" s="2" t="s">
        <v>154</v>
      </c>
      <c r="I1" s="2" t="s">
        <v>155</v>
      </c>
      <c r="J1" s="2" t="s">
        <v>156</v>
      </c>
      <c r="K1" s="2" t="s">
        <v>157</v>
      </c>
      <c r="L1" s="2" t="s">
        <v>158</v>
      </c>
      <c r="M1" s="2" t="s">
        <v>159</v>
      </c>
      <c r="N1" s="2" t="s">
        <v>160</v>
      </c>
      <c r="O1" s="2" t="s">
        <v>161</v>
      </c>
      <c r="P1" s="2" t="s">
        <v>162</v>
      </c>
      <c r="Q1" s="2" t="s">
        <v>163</v>
      </c>
      <c r="R1" s="2" t="s">
        <v>164</v>
      </c>
      <c r="S1" s="2" t="s">
        <v>165</v>
      </c>
      <c r="T1" s="2" t="s">
        <v>166</v>
      </c>
      <c r="U1" s="2" t="s">
        <v>167</v>
      </c>
    </row>
    <row r="2" s="1" customFormat="1" spans="1:21">
      <c r="A2" s="1" t="s">
        <v>86</v>
      </c>
      <c r="B2" s="1" t="s">
        <v>90</v>
      </c>
      <c r="C2" s="1" t="s">
        <v>168</v>
      </c>
      <c r="D2" s="1" t="s">
        <v>88</v>
      </c>
      <c r="E2" s="1" t="s">
        <v>89</v>
      </c>
      <c r="F2" s="1" t="s">
        <v>90</v>
      </c>
      <c r="G2" s="1" t="s">
        <v>80</v>
      </c>
      <c r="H2" s="1" t="s">
        <v>144</v>
      </c>
      <c r="I2" s="1" t="s">
        <v>169</v>
      </c>
      <c r="J2" s="1" t="s">
        <v>170</v>
      </c>
      <c r="K2" s="1" t="s">
        <v>169</v>
      </c>
      <c r="L2" s="1" t="s">
        <v>169</v>
      </c>
      <c r="M2" s="1" t="s">
        <v>171</v>
      </c>
      <c r="N2" s="1" t="s">
        <v>171</v>
      </c>
      <c r="O2" s="1" t="s">
        <v>172</v>
      </c>
      <c r="P2" s="1" t="s">
        <v>173</v>
      </c>
      <c r="Q2" s="1" t="s">
        <v>174</v>
      </c>
      <c r="R2" s="1" t="s">
        <v>175</v>
      </c>
      <c r="S2" s="1" t="s">
        <v>73</v>
      </c>
      <c r="T2" s="1" t="s">
        <v>176</v>
      </c>
      <c r="U2" s="1" t="s">
        <v>177</v>
      </c>
    </row>
    <row r="3" s="1" customFormat="1" spans="1:21">
      <c r="A3" s="1" t="s">
        <v>119</v>
      </c>
      <c r="B3" s="1" t="s">
        <v>90</v>
      </c>
      <c r="C3" s="1" t="s">
        <v>178</v>
      </c>
      <c r="D3" s="1" t="s">
        <v>121</v>
      </c>
      <c r="E3" s="1" t="s">
        <v>122</v>
      </c>
      <c r="F3" s="1" t="s">
        <v>90</v>
      </c>
      <c r="G3" s="1" t="s">
        <v>80</v>
      </c>
      <c r="H3" s="1" t="s">
        <v>144</v>
      </c>
      <c r="I3" s="1" t="s">
        <v>169</v>
      </c>
      <c r="J3" s="1" t="s">
        <v>170</v>
      </c>
      <c r="K3" s="1" t="s">
        <v>169</v>
      </c>
      <c r="L3" s="1" t="s">
        <v>169</v>
      </c>
      <c r="M3" s="1" t="s">
        <v>171</v>
      </c>
      <c r="N3" s="1" t="s">
        <v>171</v>
      </c>
      <c r="O3" s="1" t="s">
        <v>172</v>
      </c>
      <c r="P3" s="1" t="s">
        <v>173</v>
      </c>
      <c r="Q3" s="1" t="s">
        <v>174</v>
      </c>
      <c r="R3" s="1" t="s">
        <v>179</v>
      </c>
      <c r="S3" s="1" t="s">
        <v>73</v>
      </c>
      <c r="T3" s="1" t="s">
        <v>176</v>
      </c>
      <c r="U3" s="1" t="s">
        <v>177</v>
      </c>
    </row>
    <row r="4" s="1" customFormat="1" spans="1:21">
      <c r="A4" s="1" t="s">
        <v>111</v>
      </c>
      <c r="B4" s="1" t="s">
        <v>90</v>
      </c>
      <c r="C4" s="1" t="s">
        <v>180</v>
      </c>
      <c r="D4" s="1" t="s">
        <v>113</v>
      </c>
      <c r="E4" s="1" t="s">
        <v>114</v>
      </c>
      <c r="F4" s="1" t="s">
        <v>90</v>
      </c>
      <c r="G4" s="1" t="s">
        <v>80</v>
      </c>
      <c r="H4" s="1" t="s">
        <v>144</v>
      </c>
      <c r="I4" s="1" t="s">
        <v>181</v>
      </c>
      <c r="J4" s="1" t="s">
        <v>170</v>
      </c>
      <c r="K4" s="1" t="s">
        <v>181</v>
      </c>
      <c r="L4" s="1" t="s">
        <v>181</v>
      </c>
      <c r="M4" s="1" t="s">
        <v>171</v>
      </c>
      <c r="N4" s="1" t="s">
        <v>171</v>
      </c>
      <c r="O4" s="1" t="s">
        <v>172</v>
      </c>
      <c r="P4" s="1" t="s">
        <v>173</v>
      </c>
      <c r="Q4" s="1" t="s">
        <v>174</v>
      </c>
      <c r="R4" s="1" t="s">
        <v>182</v>
      </c>
      <c r="S4" s="1" t="s">
        <v>73</v>
      </c>
      <c r="T4" s="1" t="s">
        <v>176</v>
      </c>
      <c r="U4" s="1" t="s">
        <v>177</v>
      </c>
    </row>
    <row r="5" s="1" customFormat="1" spans="1:21">
      <c r="A5" s="1" t="s">
        <v>124</v>
      </c>
      <c r="B5" s="1" t="s">
        <v>90</v>
      </c>
      <c r="C5" s="1" t="s">
        <v>183</v>
      </c>
      <c r="D5" s="1" t="s">
        <v>126</v>
      </c>
      <c r="E5" s="1" t="s">
        <v>127</v>
      </c>
      <c r="F5" s="1" t="s">
        <v>90</v>
      </c>
      <c r="G5" s="1" t="s">
        <v>80</v>
      </c>
      <c r="H5" s="1" t="s">
        <v>144</v>
      </c>
      <c r="I5" s="1" t="s">
        <v>184</v>
      </c>
      <c r="J5" s="1" t="s">
        <v>170</v>
      </c>
      <c r="K5" s="1" t="s">
        <v>184</v>
      </c>
      <c r="L5" s="1" t="s">
        <v>184</v>
      </c>
      <c r="M5" s="1" t="s">
        <v>171</v>
      </c>
      <c r="N5" s="1" t="s">
        <v>171</v>
      </c>
      <c r="O5" s="1" t="s">
        <v>172</v>
      </c>
      <c r="P5" s="1" t="s">
        <v>173</v>
      </c>
      <c r="Q5" s="1" t="s">
        <v>174</v>
      </c>
      <c r="R5" s="1" t="s">
        <v>185</v>
      </c>
      <c r="S5" s="1" t="s">
        <v>73</v>
      </c>
      <c r="T5" s="1" t="s">
        <v>176</v>
      </c>
      <c r="U5" s="1" t="s">
        <v>177</v>
      </c>
    </row>
    <row r="6" s="1" customFormat="1" spans="1:21">
      <c r="A6" s="1" t="s">
        <v>95</v>
      </c>
      <c r="B6" s="1" t="s">
        <v>90</v>
      </c>
      <c r="C6" s="1" t="s">
        <v>186</v>
      </c>
      <c r="D6" s="1" t="s">
        <v>187</v>
      </c>
      <c r="E6" s="1" t="s">
        <v>98</v>
      </c>
      <c r="F6" s="1" t="s">
        <v>90</v>
      </c>
      <c r="G6" s="1" t="s">
        <v>80</v>
      </c>
      <c r="H6" s="1" t="s">
        <v>144</v>
      </c>
      <c r="I6" s="1" t="s">
        <v>188</v>
      </c>
      <c r="J6" s="1" t="s">
        <v>170</v>
      </c>
      <c r="K6" s="1" t="s">
        <v>188</v>
      </c>
      <c r="L6" s="1" t="s">
        <v>188</v>
      </c>
      <c r="M6" s="1" t="s">
        <v>171</v>
      </c>
      <c r="N6" s="1" t="s">
        <v>171</v>
      </c>
      <c r="O6" s="1" t="s">
        <v>172</v>
      </c>
      <c r="P6" s="1" t="s">
        <v>173</v>
      </c>
      <c r="Q6" s="1" t="s">
        <v>174</v>
      </c>
      <c r="R6" s="1" t="s">
        <v>189</v>
      </c>
      <c r="S6" s="1" t="s">
        <v>73</v>
      </c>
      <c r="T6" s="1" t="s">
        <v>176</v>
      </c>
      <c r="U6" s="1" t="s">
        <v>177</v>
      </c>
    </row>
    <row r="7" s="1" customFormat="1" spans="1:21">
      <c r="A7" s="1" t="s">
        <v>103</v>
      </c>
      <c r="B7" s="1" t="s">
        <v>90</v>
      </c>
      <c r="C7" s="1" t="s">
        <v>190</v>
      </c>
      <c r="D7" s="1" t="s">
        <v>105</v>
      </c>
      <c r="E7" s="1" t="s">
        <v>106</v>
      </c>
      <c r="F7" s="1" t="s">
        <v>90</v>
      </c>
      <c r="G7" s="1" t="s">
        <v>80</v>
      </c>
      <c r="H7" s="1" t="s">
        <v>144</v>
      </c>
      <c r="I7" s="1" t="s">
        <v>191</v>
      </c>
      <c r="J7" s="1" t="s">
        <v>170</v>
      </c>
      <c r="K7" s="1" t="s">
        <v>191</v>
      </c>
      <c r="L7" s="1" t="s">
        <v>191</v>
      </c>
      <c r="M7" s="1" t="s">
        <v>171</v>
      </c>
      <c r="N7" s="1" t="s">
        <v>171</v>
      </c>
      <c r="O7" s="1" t="s">
        <v>172</v>
      </c>
      <c r="P7" s="1" t="s">
        <v>173</v>
      </c>
      <c r="Q7" s="1" t="s">
        <v>174</v>
      </c>
      <c r="R7" s="1" t="s">
        <v>192</v>
      </c>
      <c r="S7" s="1" t="s">
        <v>73</v>
      </c>
      <c r="T7" s="1" t="s">
        <v>176</v>
      </c>
      <c r="U7" s="1" t="s">
        <v>177</v>
      </c>
    </row>
    <row r="8" s="1" customFormat="1" spans="1:21">
      <c r="A8" s="1" t="s">
        <v>71</v>
      </c>
      <c r="B8" s="1" t="s">
        <v>79</v>
      </c>
      <c r="C8" s="1" t="s">
        <v>193</v>
      </c>
      <c r="D8" s="1" t="s">
        <v>76</v>
      </c>
      <c r="E8" s="1" t="s">
        <v>78</v>
      </c>
      <c r="F8" s="1" t="s">
        <v>79</v>
      </c>
      <c r="G8" s="1" t="s">
        <v>80</v>
      </c>
      <c r="H8" s="1" t="s">
        <v>144</v>
      </c>
      <c r="I8" s="1" t="s">
        <v>194</v>
      </c>
      <c r="J8" s="1" t="s">
        <v>170</v>
      </c>
      <c r="K8" s="1" t="s">
        <v>194</v>
      </c>
      <c r="L8" s="1" t="s">
        <v>194</v>
      </c>
      <c r="M8" s="1" t="s">
        <v>171</v>
      </c>
      <c r="N8" s="1" t="s">
        <v>171</v>
      </c>
      <c r="O8" s="1" t="s">
        <v>172</v>
      </c>
      <c r="P8" s="1" t="s">
        <v>173</v>
      </c>
      <c r="Q8" s="1" t="s">
        <v>174</v>
      </c>
      <c r="R8" s="1" t="s">
        <v>195</v>
      </c>
      <c r="S8" s="1" t="s">
        <v>73</v>
      </c>
      <c r="T8" s="1" t="s">
        <v>176</v>
      </c>
      <c r="U8" s="1" t="s">
        <v>177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2022-03-16T03:34:25Z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6E77BBC500F6427EA85E96E39098363A</vt:lpwstr>
  </property>
</Properties>
</file>