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<sst xmlns="http://schemas.openxmlformats.org/spreadsheetml/2006/main" count="182" uniqueCount="101">
  <si>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</si>
  <si>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</si>
  <si>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</si>
  <si>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</si>
  <si>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</si>
  <si>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</si>
  <si>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</si>
  <si>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</si>
  <si>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</si>
  <si>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</si>
  <si>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</si>
  <si>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</si>
  <si>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</si>
  <si>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</si>
  <si>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</si>
  <si>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</si>
  <si>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</si>
  <si>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</si>
  <si>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</si>
  <si>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</si>
  <si>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</si>
  <si>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</si>
  <si>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</si>
  <si>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</si>
  <si>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</si>
  <si>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17619599548	</t>
  </si>
  <si>
    <t>Ctrip</t>
  </si>
  <si>
    <t>正常</t>
  </si>
  <si>
    <t>[颍上]宜尚酒店(颍上高铁站五洲万汇广场店)(71584855)</t>
  </si>
  <si>
    <t>豪华大床房&lt;双人入住&gt;&lt;内宾&gt;&lt;预付&gt;&lt;双早&gt;</t>
  </si>
  <si>
    <t>CNY</t>
  </si>
  <si>
    <t>姜珊</t>
  </si>
  <si>
    <t>CA11323220316CNY</t>
  </si>
  <si>
    <t>未提现</t>
  </si>
  <si>
    <t>携程开票</t>
  </si>
  <si>
    <t xml:space="preserve">	</t>
  </si>
  <si>
    <t xml:space="preserve">17619871709	</t>
  </si>
  <si>
    <t>[唐山]宜尚酒店(唐山爱琴海中环广场店)(71584729)</t>
  </si>
  <si>
    <t>特惠大床房&lt;双人入住&gt;&lt;内宾&gt;&lt;预付&gt;&lt;双早&gt;</t>
  </si>
  <si>
    <t>王瑾</t>
  </si>
  <si>
    <t xml:space="preserve">2461172	</t>
  </si>
  <si>
    <t xml:space="preserve">17629229636	</t>
  </si>
  <si>
    <t>[都江堰]派酒店(都江堰店)(65993106)</t>
  </si>
  <si>
    <t>精选套房&lt;双人入住&gt;&lt;内宾&gt;&lt;预付&gt;&lt;双早&gt;</t>
  </si>
  <si>
    <t>黄裕</t>
  </si>
  <si>
    <t xml:space="preserve">2462788	</t>
  </si>
  <si>
    <t xml:space="preserve">104317271574	</t>
  </si>
  <si>
    <t xml:space="preserve">17634613548	</t>
  </si>
  <si>
    <t>[荆州]城市便捷酒店(荆州红星路店)(71583117)</t>
  </si>
  <si>
    <t>标准双床房&lt;双人入住&gt;&lt;内宾&gt;&lt;预付&gt;&lt;双早&gt;</t>
  </si>
  <si>
    <t>李昌华</t>
  </si>
  <si>
    <t>，</t>
  </si>
  <si>
    <t>A220316100143481</t>
  </si>
  <si>
    <t>CNY / HKD 当前参考汇率: 1.224936725</t>
  </si>
  <si>
    <t xml:space="preserve">总计： 1301.97 CNY/
1594.83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</si>
  <si>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</si>
  <si>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</si>
  <si>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</si>
  <si>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</si>
  <si>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</si>
  <si>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</si>
  <si>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</si>
  <si>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</si>
  <si>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</si>
  <si>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</si>
  <si>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</si>
  <si>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</si>
  <si>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</si>
  <si>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</si>
  <si>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</si>
  <si>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</si>
  <si>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</si>
  <si>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</si>
  <si>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</si>
  <si>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2463768</t>
  </si>
  <si>
    <t>城市便捷酒店(荆州红星路店)</t>
  </si>
  <si>
    <t>2022-03-13</t>
  </si>
  <si>
    <t>退房日月结</t>
  </si>
  <si>
    <t>172.38</t>
  </si>
  <si>
    <t>RMB</t>
  </si>
  <si>
    <t>0</t>
  </si>
  <si>
    <t>0.00</t>
  </si>
  <si>
    <t>携程汇智国内直连</t>
  </si>
  <si>
    <t>1861</t>
  </si>
  <si>
    <t>2022-03-12 19:53:45</t>
  </si>
  <si>
    <t>否</t>
  </si>
  <si>
    <t>汇智国际旅游发展有限公司</t>
  </si>
  <si>
    <t>直连</t>
  </si>
  <si>
    <t>2462788</t>
  </si>
  <si>
    <t>派酒店(都江堰店)</t>
  </si>
  <si>
    <t>217.71</t>
  </si>
  <si>
    <t>2022-03-12 10:46:38</t>
  </si>
  <si>
    <t>2022-03-11</t>
  </si>
  <si>
    <t>2461172</t>
  </si>
  <si>
    <t>宜尚酒店(唐山爱琴海中环广场店)</t>
  </si>
  <si>
    <t>438.60</t>
  </si>
  <si>
    <t>2022-03-11 11:46:15</t>
  </si>
  <si>
    <t>2461039</t>
  </si>
  <si>
    <t>宜尚酒店(颍上高铁站五洲万汇广场店)</t>
  </si>
  <si>
    <t>473.28</t>
  </si>
  <si>
    <t>2022-03-11 10:27:50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</si>
</sst>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44633</v>
      </c>
      <c r="H2" s="4">
        <v>1</v>
      </c>
      <c r="I2" s="4">
        <v>2</v>
      </c>
      <c r="J2" s="4">
        <v>2</v>
      </c>
      <c r="K2" s="4" t="s">
        <v>30</v>
      </c>
      <c r="L2" s="4">
        <v>473.28</v>
      </c>
      <c r="M2" s="4">
        <v>473.28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44631</v>
      </c>
      <c r="S2" s="6">
        <v>44636</v>
      </c>
      <c r="T2" s="4" t="s">
        <v>34</v>
      </c>
      <c r="U2" s="4">
        <v>473.28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44631</v>
      </c>
      <c r="G3" s="6">
        <v>44633</v>
      </c>
      <c r="H3" s="4">
        <v>1</v>
      </c>
      <c r="I3" s="4">
        <v>2</v>
      </c>
      <c r="J3" s="4">
        <v>2</v>
      </c>
      <c r="K3" s="4" t="s">
        <v>30</v>
      </c>
      <c r="L3" s="4">
        <v>438.6</v>
      </c>
      <c r="M3" s="4">
        <v>438.6</v>
      </c>
      <c r="N3" s="4" t="s">
        <v>39</v>
      </c>
      <c r="O3" s="4" t="s">
        <v>32</v>
      </c>
      <c r="P3" s="4" t="s">
        <v>33</v>
      </c>
      <c r="Q3" s="4">
        <v>0</v>
      </c>
      <c r="R3" s="7">
        <v>44631</v>
      </c>
      <c r="S3" s="6">
        <v>44636</v>
      </c>
      <c r="T3" s="4" t="s">
        <v>34</v>
      </c>
      <c r="U3" s="4">
        <v>438.6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44632</v>
      </c>
      <c r="G4" s="6">
        <v>44633</v>
      </c>
      <c r="H4" s="4">
        <v>1</v>
      </c>
      <c r="I4" s="4">
        <v>1</v>
      </c>
      <c r="J4" s="4">
        <v>1</v>
      </c>
      <c r="K4" s="4" t="s">
        <v>30</v>
      </c>
      <c r="L4" s="4">
        <v>217.71</v>
      </c>
      <c r="M4" s="4">
        <v>217.71</v>
      </c>
      <c r="N4" s="4" t="s">
        <v>44</v>
      </c>
      <c r="O4" s="4" t="s">
        <v>32</v>
      </c>
      <c r="P4" s="4" t="s">
        <v>33</v>
      </c>
      <c r="Q4" s="4">
        <v>0</v>
      </c>
      <c r="R4" s="7">
        <v>44632</v>
      </c>
      <c r="S4" s="6">
        <v>44636</v>
      </c>
      <c r="T4" s="4" t="s">
        <v>34</v>
      </c>
      <c r="U4" s="4">
        <v>217.71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44632</v>
      </c>
      <c r="G5" s="6">
        <v>44633</v>
      </c>
      <c r="H5" s="4">
        <v>1</v>
      </c>
      <c r="I5" s="4">
        <v>1</v>
      </c>
      <c r="J5" s="4">
        <v>1</v>
      </c>
      <c r="K5" s="4" t="s">
        <v>30</v>
      </c>
      <c r="L5" s="4">
        <v>172.38</v>
      </c>
      <c r="M5" s="4">
        <v>172.38</v>
      </c>
      <c r="N5" s="4" t="s">
        <v>50</v>
      </c>
      <c r="O5" s="4" t="s">
        <v>32</v>
      </c>
      <c r="P5" s="4" t="s">
        <v>33</v>
      </c>
      <c r="Q5" s="4">
        <v>0</v>
      </c>
      <c r="R5" s="7">
        <v>44632</v>
      </c>
      <c r="S5" s="6">
        <v>44636</v>
      </c>
      <c r="T5" s="4" t="s">
        <v>34</v>
      </c>
      <c r="U5" s="4">
        <v>172.38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17619599548</v>
      </c>
      <c r="B2" s="6">
        <v>44631</v>
      </c>
      <c r="C2" s="6">
        <v>44633</v>
      </c>
      <c r="D2" s="4">
        <v>473.28</v>
      </c>
      <c r="E2" s="4" t="str">
        <f>VLOOKUP(A2,HOP!A:L,12,0)</f>
        <v>473.28</v>
      </c>
      <c r="F2" s="4" t="str">
        <f>VLOOKUP(A2,HOP!A:C,3,0)</f>
        <v>2461039</v>
      </c>
      <c r="G2" s="4">
        <f>D2-E2</f>
        <v>0</v>
      </c>
      <c r="H2" s="4" t="str">
        <f>$H$1&amp;F2</f>
        <v>，2461039</v>
      </c>
      <c r="I2" s="4" t="str">
        <f>VLOOKUP(A2,HOP!A:U,21,0)</f>
        <v>直连</v>
      </c>
    </row>
    <row r="3" s="4" customFormat="1" spans="1:9">
      <c r="A3" s="5">
        <v>17619871709</v>
      </c>
      <c r="B3" s="6">
        <v>44631</v>
      </c>
      <c r="C3" s="6">
        <v>44633</v>
      </c>
      <c r="D3" s="4">
        <v>438.6</v>
      </c>
      <c r="E3" s="4" t="str">
        <f>VLOOKUP(A3,HOP!A:L,12,0)</f>
        <v>438.60</v>
      </c>
      <c r="F3" s="4" t="str">
        <f>VLOOKUP(A3,HOP!A:C,3,0)</f>
        <v>2461172</v>
      </c>
      <c r="G3" s="4">
        <f>D3-E3</f>
        <v>0</v>
      </c>
      <c r="H3" s="4" t="str">
        <f>$H$1&amp;F3</f>
        <v>，2461172</v>
      </c>
      <c r="I3" s="4" t="str">
        <f>VLOOKUP(A3,HOP!A:U,21,0)</f>
        <v>直连</v>
      </c>
    </row>
    <row r="4" s="4" customFormat="1" spans="1:9">
      <c r="A4" s="5">
        <v>17629229636</v>
      </c>
      <c r="B4" s="6">
        <v>44632</v>
      </c>
      <c r="C4" s="6">
        <v>44633</v>
      </c>
      <c r="D4" s="4">
        <v>217.71</v>
      </c>
      <c r="E4" s="4" t="str">
        <f>VLOOKUP(A4,HOP!A:L,12,0)</f>
        <v>217.71</v>
      </c>
      <c r="F4" s="4" t="str">
        <f>VLOOKUP(A4,HOP!A:C,3,0)</f>
        <v>2462788</v>
      </c>
      <c r="G4" s="4">
        <f>D4-E4</f>
        <v>0</v>
      </c>
      <c r="H4" s="4" t="str">
        <f>$H$1&amp;F4</f>
        <v>，2462788</v>
      </c>
      <c r="I4" s="4" t="str">
        <f>VLOOKUP(A4,HOP!A:U,21,0)</f>
        <v>直连</v>
      </c>
    </row>
    <row r="5" s="4" customFormat="1" spans="1:9">
      <c r="A5" s="5">
        <v>17634613548</v>
      </c>
      <c r="B5" s="6">
        <v>44632</v>
      </c>
      <c r="C5" s="6">
        <v>44633</v>
      </c>
      <c r="D5" s="4">
        <v>172.38</v>
      </c>
      <c r="E5" s="4" t="str">
        <f>VLOOKUP(A5,HOP!A:L,12,0)</f>
        <v>172.38</v>
      </c>
      <c r="F5" s="4" t="str">
        <f>VLOOKUP(A5,HOP!A:C,3,0)</f>
        <v>2463768</v>
      </c>
      <c r="G5" s="4">
        <f>D5-E5</f>
        <v>0</v>
      </c>
      <c r="H5" s="4" t="str">
        <f>$H$1&amp;F5</f>
        <v>，2463768</v>
      </c>
      <c r="I5" s="4" t="str">
        <f>VLOOKUP(A5,HOP!A:U,21,0)</f>
        <v>直连</v>
      </c>
    </row>
    <row r="7" spans="4:4">
      <c r="D7" s="4">
        <f>SUM(D2:D6)</f>
        <v>1301.97</v>
      </c>
    </row>
    <row r="11" spans="1:1">
      <c r="A11" s="4" t="s">
        <v>52</v>
      </c>
    </row>
    <row r="12" spans="1:1">
      <c r="A12" s="4" t="s">
        <v>53</v>
      </c>
    </row>
    <row r="13" spans="1:1">
      <c r="A13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29" sqref="E29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17634613548</v>
      </c>
      <c r="B2" s="1" t="s">
        <v>73</v>
      </c>
      <c r="C2" s="1" t="s">
        <v>74</v>
      </c>
      <c r="D2" s="1" t="s">
        <v>75</v>
      </c>
      <c r="E2" s="1" t="s">
        <v>50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17629229636</v>
      </c>
      <c r="B3" s="1" t="s">
        <v>73</v>
      </c>
      <c r="C3" s="1" t="s">
        <v>88</v>
      </c>
      <c r="D3" s="1" t="s">
        <v>89</v>
      </c>
      <c r="E3" s="1" t="s">
        <v>44</v>
      </c>
      <c r="F3" s="1" t="s">
        <v>73</v>
      </c>
      <c r="G3" s="1" t="s">
        <v>76</v>
      </c>
      <c r="H3" s="1" t="s">
        <v>77</v>
      </c>
      <c r="I3" s="1" t="s">
        <v>90</v>
      </c>
      <c r="J3" s="1" t="s">
        <v>79</v>
      </c>
      <c r="K3" s="1" t="s">
        <v>90</v>
      </c>
      <c r="L3" s="1" t="s">
        <v>90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87</v>
      </c>
    </row>
    <row r="4" s="1" customFormat="1" spans="1:21">
      <c r="A4" s="3">
        <v>17619871709</v>
      </c>
      <c r="B4" s="1" t="s">
        <v>92</v>
      </c>
      <c r="C4" s="1" t="s">
        <v>93</v>
      </c>
      <c r="D4" s="1" t="s">
        <v>94</v>
      </c>
      <c r="E4" s="1" t="s">
        <v>39</v>
      </c>
      <c r="F4" s="1" t="s">
        <v>92</v>
      </c>
      <c r="G4" s="1" t="s">
        <v>76</v>
      </c>
      <c r="H4" s="1" t="s">
        <v>77</v>
      </c>
      <c r="I4" s="1" t="s">
        <v>95</v>
      </c>
      <c r="J4" s="1" t="s">
        <v>79</v>
      </c>
      <c r="K4" s="1" t="s">
        <v>95</v>
      </c>
      <c r="L4" s="1" t="s">
        <v>95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96</v>
      </c>
      <c r="S4" s="1" t="s">
        <v>85</v>
      </c>
      <c r="T4" s="1" t="s">
        <v>86</v>
      </c>
      <c r="U4" s="1" t="s">
        <v>87</v>
      </c>
    </row>
    <row r="5" s="1" customFormat="1" spans="1:21">
      <c r="A5" s="3">
        <v>17619599548</v>
      </c>
      <c r="B5" s="1" t="s">
        <v>92</v>
      </c>
      <c r="C5" s="1" t="s">
        <v>97</v>
      </c>
      <c r="D5" s="1" t="s">
        <v>98</v>
      </c>
      <c r="E5" s="1" t="s">
        <v>31</v>
      </c>
      <c r="F5" s="1" t="s">
        <v>92</v>
      </c>
      <c r="G5" s="1" t="s">
        <v>76</v>
      </c>
      <c r="H5" s="1" t="s">
        <v>77</v>
      </c>
      <c r="I5" s="1" t="s">
        <v>99</v>
      </c>
      <c r="J5" s="1" t="s">
        <v>79</v>
      </c>
      <c r="K5" s="1" t="s">
        <v>99</v>
      </c>
      <c r="L5" s="1" t="s">
        <v>99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100</v>
      </c>
      <c r="S5" s="1" t="s">
        <v>85</v>
      </c>
      <c r="T5" s="1" t="s">
        <v>86</v>
      </c>
      <c r="U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2022-03-16T01:52:48Z</dcterms:created>
  <dcterms:modified xsi:type="dcterms:W3CDTF">2022-03-16T02:00:28Z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66F66111105A44B4A4AD7155727B3F06</vt:lpwstr>
  </property>
  <property fmtid="{D5CDD505-2E9C-101B-9397-08002B2CF9AE}" pid="3" name="KSOProductBuildVer">
    <vt:lpwstr>2052-11.1.0.11365</vt:lpwstr>
  </property>
</Properties>
</file>