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<sst xmlns="http://schemas.openxmlformats.org/spreadsheetml/2006/main" count="447" uniqueCount="173">
  <si>
    <t>去哪儿网酒店预付对账单</t>
  </si>
  <si>
    <t>供应商名称：</t>
  </si>
  <si>
    <t>遇见时光</t>
  </si>
  <si>
    <t>结算周期：</t>
  </si>
  <si>
    <t>2022-03-15至2022-03-16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</si>
  <si>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</si>
  <si>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</si>
  <si>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</si>
  <si>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</si>
  <si>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</si>
  <si>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</si>
  <si>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</si>
  <si>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</si>
  <si>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</si>
  <si>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</si>
  <si>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</si>
  <si>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</si>
  <si>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</si>
  <si>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</si>
  <si>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</si>
  <si>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¥1,470.00</t>
  </si>
  <si>
    <t>¥200.00</t>
  </si>
  <si>
    <t>¥1,270.00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</si>
  <si>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</si>
  <si>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</si>
  <si>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</si>
  <si>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</si>
  <si>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</si>
  <si>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</si>
  <si>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</si>
  <si>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</si>
  <si>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</si>
  <si>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</si>
  <si>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</si>
  <si>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</si>
  <si>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</si>
  <si>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</si>
  <si>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</si>
  <si>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</si>
  <si>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</si>
  <si>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</si>
  <si>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</si>
  <si>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</si>
  <si>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</si>
  <si>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</si>
  <si>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</si>
  <si>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</si>
  <si>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</si>
  <si>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</si>
  <si>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</si>
  <si>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</si>
  <si>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</si>
  <si>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</si>
  <si>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</si>
  <si>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</si>
  <si>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</si>
  <si>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</si>
  <si>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</si>
  <si>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</si>
  <si>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</si>
  <si>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</si>
  <si>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</si>
  <si>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</si>
  <si>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</si>
  <si>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</si>
  <si>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</si>
  <si>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</si>
  <si>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</si>
  <si>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</si>
  <si>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102935427467</t>
  </si>
  <si>
    <t>酒店预付</t>
  </si>
  <si>
    <t>否</t>
  </si>
  <si>
    <t>普通</t>
  </si>
  <si>
    <t>288651208</t>
  </si>
  <si>
    <t>绵阳海伦酒店</t>
  </si>
  <si>
    <t>1616855</t>
  </si>
  <si>
    <t>黄俊凯</t>
  </si>
  <si>
    <t>2022-03-13</t>
  </si>
  <si>
    <t>2022-03-14</t>
  </si>
  <si>
    <t>2022-03-16</t>
  </si>
  <si>
    <t>¥432.00</t>
  </si>
  <si>
    <t>¥60.00</t>
  </si>
  <si>
    <t>¥372.00</t>
  </si>
  <si>
    <t>时尚大床房</t>
  </si>
  <si>
    <t>WEBSITE</t>
  </si>
  <si>
    <t>102935738780</t>
  </si>
  <si>
    <t>271515074</t>
  </si>
  <si>
    <t>新燕泰大酒店</t>
  </si>
  <si>
    <t>周俐</t>
  </si>
  <si>
    <t>¥628.00</t>
  </si>
  <si>
    <t>¥86.00</t>
  </si>
  <si>
    <t>¥542.00</t>
  </si>
  <si>
    <t>海景大床房</t>
  </si>
  <si>
    <t>812937317179</t>
  </si>
  <si>
    <t>421259354</t>
  </si>
  <si>
    <t>希亚酒店(茂名人民南高铁火车站店)</t>
  </si>
  <si>
    <t>黄飞</t>
  </si>
  <si>
    <t>2022-03-15</t>
  </si>
  <si>
    <t>¥145.00</t>
  </si>
  <si>
    <t>¥19.00</t>
  </si>
  <si>
    <t>¥126.00</t>
  </si>
  <si>
    <t>轻奢精品大床房</t>
  </si>
  <si>
    <t>102937525299</t>
  </si>
  <si>
    <t>326762854</t>
  </si>
  <si>
    <t>城市便捷酒店(来宾滨江店)</t>
  </si>
  <si>
    <t>陈云</t>
  </si>
  <si>
    <t>¥168.00</t>
  </si>
  <si>
    <t>¥22.00</t>
  </si>
  <si>
    <t>¥146.00</t>
  </si>
  <si>
    <t>标准大床房</t>
  </si>
  <si>
    <t>102937760306</t>
  </si>
  <si>
    <t>389889309</t>
  </si>
  <si>
    <t>泸州升豪商务宾馆</t>
  </si>
  <si>
    <t>范占军</t>
  </si>
  <si>
    <t>¥97.00</t>
  </si>
  <si>
    <t>¥13.00</t>
  </si>
  <si>
    <t>¥84.00</t>
  </si>
  <si>
    <t>自主大床房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</si>
  <si>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</si>
  <si>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</si>
  <si>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</si>
  <si>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</si>
  <si>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</si>
  <si>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</si>
  <si>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</si>
  <si>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</si>
  <si>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</si>
  <si>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</si>
  <si>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</si>
  <si>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A220317110346481</t>
  </si>
  <si>
    <r>
      <t>总计：</t>
    </r>
    <r>
      <rPr>
        <sz val="10"/>
        <rFont val="Arial"/>
        <charset val="134"/>
      </rPr>
      <t>1270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</si>
  <si>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</si>
  <si>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</si>
  <si>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</si>
  <si>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</si>
  <si>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</si>
  <si>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</si>
  <si>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</si>
  <si>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</si>
  <si>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</si>
  <si>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</si>
  <si>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</si>
  <si>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</si>
  <si>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</si>
  <si>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</si>
  <si>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</si>
  <si>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</si>
  <si>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</si>
  <si>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2468556</t>
  </si>
  <si>
    <t>--</t>
  </si>
  <si>
    <t>146.00</t>
  </si>
  <si>
    <t>RMB</t>
  </si>
  <si>
    <t>0</t>
  </si>
  <si>
    <t>0.00</t>
  </si>
  <si>
    <t>龙卷风国内直连</t>
  </si>
  <si>
    <t>2213</t>
  </si>
  <si>
    <t>2022-03-15 20:21:01</t>
  </si>
  <si>
    <t>汇智国际旅游发展有限公司</t>
  </si>
  <si>
    <t>直连</t>
  </si>
  <si>
    <t>2468493</t>
  </si>
  <si>
    <t>126.00</t>
  </si>
  <si>
    <t>2022-03-15 19:50:11</t>
  </si>
  <si>
    <t>2467872</t>
  </si>
  <si>
    <t>升豪商务宾馆（泸州客运中心总站店）</t>
  </si>
  <si>
    <t>84.00</t>
  </si>
  <si>
    <t>2022-03-15 14:42:48</t>
  </si>
  <si>
    <t>2465420</t>
  </si>
  <si>
    <t>海南新燕泰大酒店</t>
  </si>
  <si>
    <t>542.00</t>
  </si>
  <si>
    <t>2022-03-13 22:14:03</t>
  </si>
  <si>
    <t>2464964</t>
  </si>
  <si>
    <t>372.00</t>
  </si>
  <si>
    <t>2022-03-13 17:34:05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</si>
</sst>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97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97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97</v>
      </c>
      <c r="O6" s="7" t="s">
        <v>97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customHeight="1" spans="1:32">
      <c r="A7" s="10" t="s">
        <v>118</v>
      </c>
      <c r="B7" s="10"/>
      <c r="C7" s="10" t="s">
        <v>119</v>
      </c>
      <c r="D7" s="10"/>
      <c r="E7" s="10"/>
      <c r="F7" s="10"/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10" t="s">
        <v>119</v>
      </c>
      <c r="O7" s="10" t="s">
        <v>119</v>
      </c>
      <c r="P7" s="10" t="s">
        <v>119</v>
      </c>
      <c r="Q7" s="10"/>
      <c r="R7" s="13" t="s">
        <v>20</v>
      </c>
      <c r="S7" s="13" t="s">
        <v>19</v>
      </c>
      <c r="T7" s="10" t="s">
        <v>119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119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</v>
      </c>
      <c r="B1" s="4" t="s">
        <v>121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122</v>
      </c>
      <c r="H1" s="4" t="s">
        <v>123</v>
      </c>
      <c r="I1" s="4" t="s">
        <v>13</v>
      </c>
      <c r="J1" s="4" t="s">
        <v>17</v>
      </c>
      <c r="K1" s="4" t="s">
        <v>18</v>
      </c>
      <c r="L1" s="9" t="s">
        <v>124</v>
      </c>
      <c r="M1" s="4" t="s">
        <v>125</v>
      </c>
      <c r="N1" s="4" t="s">
        <v>126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128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372</v>
      </c>
      <c r="E2" t="str">
        <f>VLOOKUP(A2,HOP!A:L,12,0)</f>
        <v>372.00</v>
      </c>
      <c r="F2" t="str">
        <f>VLOOKUP(A2,HOP!A:C,3,0)</f>
        <v>2464964</v>
      </c>
      <c r="G2">
        <f>D2-E2</f>
        <v>0</v>
      </c>
      <c r="H2" t="str">
        <f>$H$1&amp;F2</f>
        <v>，2464964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542</v>
      </c>
      <c r="E3" t="str">
        <f>VLOOKUP(A3,HOP!A:L,12,0)</f>
        <v>542.00</v>
      </c>
      <c r="F3" t="str">
        <f>VLOOKUP(A3,HOP!A:C,3,0)</f>
        <v>2465420</v>
      </c>
      <c r="G3">
        <f>D3-E3</f>
        <v>0</v>
      </c>
      <c r="H3" t="str">
        <f>$H$1&amp;F3</f>
        <v>，2465420</v>
      </c>
      <c r="I3" t="str">
        <f>VLOOKUP(A3,HOP!A:U,21,0)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126</v>
      </c>
      <c r="E4" t="str">
        <f>VLOOKUP(A4,HOP!A:L,12,0)</f>
        <v>126.00</v>
      </c>
      <c r="F4" t="str">
        <f>VLOOKUP(A4,HOP!A:C,3,0)</f>
        <v>2468493</v>
      </c>
      <c r="G4">
        <f>D4-E4</f>
        <v>0</v>
      </c>
      <c r="H4" t="str">
        <f>$H$1&amp;F4</f>
        <v>，2468493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97</v>
      </c>
      <c r="C5" s="7" t="s">
        <v>79</v>
      </c>
      <c r="D5" s="3">
        <v>146</v>
      </c>
      <c r="E5" t="str">
        <f>VLOOKUP(A5,HOP!A:L,12,0)</f>
        <v>146.00</v>
      </c>
      <c r="F5" t="str">
        <f>VLOOKUP(A5,HOP!A:C,3,0)</f>
        <v>2468556</v>
      </c>
      <c r="G5">
        <f>D5-E5</f>
        <v>0</v>
      </c>
      <c r="H5" t="str">
        <f>$H$1&amp;F5</f>
        <v>，2468556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97</v>
      </c>
      <c r="C6" s="7" t="s">
        <v>79</v>
      </c>
      <c r="D6" s="3">
        <v>84</v>
      </c>
      <c r="E6" t="str">
        <f>VLOOKUP(A6,HOP!A:L,12,0)</f>
        <v>84.00</v>
      </c>
      <c r="F6" t="str">
        <f>VLOOKUP(A6,HOP!A:C,3,0)</f>
        <v>2467872</v>
      </c>
      <c r="G6">
        <f>D6-E6</f>
        <v>0</v>
      </c>
      <c r="H6" t="str">
        <f>$H$1&amp;F6</f>
        <v>，2467872</v>
      </c>
      <c r="I6" t="str">
        <f>VLOOKUP(A6,HOP!A:U,21,0)</f>
        <v>直连</v>
      </c>
    </row>
    <row r="8" spans="4:4">
      <c r="D8" s="3">
        <f>SUM(D2:D7)</f>
        <v>1270</v>
      </c>
    </row>
    <row r="9" ht="14.25" spans="4:4">
      <c r="D9" s="8" t="s">
        <v>22</v>
      </c>
    </row>
    <row r="13" spans="1:1">
      <c r="A13" t="s">
        <v>129</v>
      </c>
    </row>
    <row r="14" spans="1:1">
      <c r="A14" s="5" t="s">
        <v>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D12" sqref="D12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102</v>
      </c>
      <c r="B2" s="1" t="s">
        <v>97</v>
      </c>
      <c r="C2" s="1" t="s">
        <v>148</v>
      </c>
      <c r="D2" s="1" t="s">
        <v>104</v>
      </c>
      <c r="E2" s="1" t="s">
        <v>105</v>
      </c>
      <c r="F2" s="1" t="s">
        <v>97</v>
      </c>
      <c r="G2" s="1" t="s">
        <v>79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71</v>
      </c>
      <c r="T2" s="1" t="s">
        <v>157</v>
      </c>
      <c r="U2" s="1" t="s">
        <v>158</v>
      </c>
    </row>
    <row r="3" s="1" customFormat="1" spans="1:21">
      <c r="A3" s="1" t="s">
        <v>93</v>
      </c>
      <c r="B3" s="1" t="s">
        <v>97</v>
      </c>
      <c r="C3" s="1" t="s">
        <v>159</v>
      </c>
      <c r="D3" s="1" t="s">
        <v>95</v>
      </c>
      <c r="E3" s="1" t="s">
        <v>96</v>
      </c>
      <c r="F3" s="1" t="s">
        <v>97</v>
      </c>
      <c r="G3" s="1" t="s">
        <v>79</v>
      </c>
      <c r="H3" s="1" t="s">
        <v>149</v>
      </c>
      <c r="I3" s="1" t="s">
        <v>160</v>
      </c>
      <c r="J3" s="1" t="s">
        <v>151</v>
      </c>
      <c r="K3" s="1" t="s">
        <v>160</v>
      </c>
      <c r="L3" s="1" t="s">
        <v>160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161</v>
      </c>
      <c r="S3" s="1" t="s">
        <v>71</v>
      </c>
      <c r="T3" s="1" t="s">
        <v>157</v>
      </c>
      <c r="U3" s="1" t="s">
        <v>158</v>
      </c>
    </row>
    <row r="4" s="1" customFormat="1" spans="1:21">
      <c r="A4" s="1" t="s">
        <v>110</v>
      </c>
      <c r="B4" s="1" t="s">
        <v>97</v>
      </c>
      <c r="C4" s="1" t="s">
        <v>162</v>
      </c>
      <c r="D4" s="1" t="s">
        <v>163</v>
      </c>
      <c r="E4" s="1" t="s">
        <v>113</v>
      </c>
      <c r="F4" s="1" t="s">
        <v>97</v>
      </c>
      <c r="G4" s="1" t="s">
        <v>79</v>
      </c>
      <c r="H4" s="1" t="s">
        <v>149</v>
      </c>
      <c r="I4" s="1" t="s">
        <v>164</v>
      </c>
      <c r="J4" s="1" t="s">
        <v>151</v>
      </c>
      <c r="K4" s="1" t="s">
        <v>164</v>
      </c>
      <c r="L4" s="1" t="s">
        <v>164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165</v>
      </c>
      <c r="S4" s="1" t="s">
        <v>71</v>
      </c>
      <c r="T4" s="1" t="s">
        <v>157</v>
      </c>
      <c r="U4" s="1" t="s">
        <v>158</v>
      </c>
    </row>
    <row r="5" s="1" customFormat="1" spans="1:21">
      <c r="A5" s="1" t="s">
        <v>85</v>
      </c>
      <c r="B5" s="1" t="s">
        <v>77</v>
      </c>
      <c r="C5" s="1" t="s">
        <v>166</v>
      </c>
      <c r="D5" s="1" t="s">
        <v>167</v>
      </c>
      <c r="E5" s="1" t="s">
        <v>88</v>
      </c>
      <c r="F5" s="1" t="s">
        <v>78</v>
      </c>
      <c r="G5" s="1" t="s">
        <v>79</v>
      </c>
      <c r="H5" s="1" t="s">
        <v>149</v>
      </c>
      <c r="I5" s="1" t="s">
        <v>168</v>
      </c>
      <c r="J5" s="1" t="s">
        <v>151</v>
      </c>
      <c r="K5" s="1" t="s">
        <v>168</v>
      </c>
      <c r="L5" s="1" t="s">
        <v>168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169</v>
      </c>
      <c r="S5" s="1" t="s">
        <v>71</v>
      </c>
      <c r="T5" s="1" t="s">
        <v>157</v>
      </c>
      <c r="U5" s="1" t="s">
        <v>158</v>
      </c>
    </row>
    <row r="6" s="1" customFormat="1" spans="1:21">
      <c r="A6" s="1" t="s">
        <v>69</v>
      </c>
      <c r="B6" s="1" t="s">
        <v>77</v>
      </c>
      <c r="C6" s="1" t="s">
        <v>170</v>
      </c>
      <c r="D6" s="1" t="s">
        <v>74</v>
      </c>
      <c r="E6" s="1" t="s">
        <v>76</v>
      </c>
      <c r="F6" s="1" t="s">
        <v>78</v>
      </c>
      <c r="G6" s="1" t="s">
        <v>79</v>
      </c>
      <c r="H6" s="1" t="s">
        <v>149</v>
      </c>
      <c r="I6" s="1" t="s">
        <v>171</v>
      </c>
      <c r="J6" s="1" t="s">
        <v>151</v>
      </c>
      <c r="K6" s="1" t="s">
        <v>171</v>
      </c>
      <c r="L6" s="1" t="s">
        <v>171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172</v>
      </c>
      <c r="S6" s="1" t="s">
        <v>71</v>
      </c>
      <c r="T6" s="1" t="s">
        <v>157</v>
      </c>
      <c r="U6" s="1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2022-03-17T03:02:45Z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6EF4789442814100BE1FDEC01399FDE1</vt:lpwstr>
  </property>
</Properties>
</file>