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<sst xmlns="http://schemas.openxmlformats.org/spreadsheetml/2006/main" count="310" uniqueCount="157">
  <si>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</si>
  <si>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</si>
  <si>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</si>
  <si>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</si>
  <si>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</si>
  <si>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</si>
  <si>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</si>
  <si>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</si>
  <si>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</si>
  <si>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</si>
  <si>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</si>
  <si>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</si>
  <si>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</si>
  <si>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</si>
  <si>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</si>
  <si>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</si>
  <si>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</si>
  <si>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</si>
  <si>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</si>
  <si>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</si>
  <si>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</si>
  <si>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</si>
  <si>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</si>
  <si>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</si>
  <si>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</si>
  <si>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17131323086	</t>
  </si>
  <si>
    <t>Ctrip</t>
  </si>
  <si>
    <t>正常</t>
  </si>
  <si>
    <t>[格拉纳达]奥妮莉亚别墅酒店(Villa Oniria)(55611960)</t>
  </si>
  <si>
    <t>Classic Double Room&lt;2人入住&gt;&lt;不退款&gt;</t>
  </si>
  <si>
    <t>HKD</t>
  </si>
  <si>
    <t>Vroom/Peter Dumont</t>
  </si>
  <si>
    <t>CA13030220317HKD</t>
  </si>
  <si>
    <t>未提现</t>
  </si>
  <si>
    <t>携程开票</t>
  </si>
  <si>
    <t xml:space="preserve">	</t>
  </si>
  <si>
    <t xml:space="preserve">72266	</t>
  </si>
  <si>
    <t xml:space="preserve">17509869416	</t>
  </si>
  <si>
    <t>[波士顿]波士顿后湾希尔顿酒店(Hilton Boston Back Bay)(55852088)</t>
  </si>
  <si>
    <t>2张双人床房&lt;不退款&gt;&lt;2人入住&gt;</t>
  </si>
  <si>
    <t>Gushterova/Slobotka</t>
  </si>
  <si>
    <t xml:space="preserve">17564138018	</t>
  </si>
  <si>
    <t>[新加坡]新加坡圣淘沙湾 W 酒店 (Staycation Approved)(W Singapore – Sentosa Cove (Staycation Approved))(55666062)</t>
  </si>
  <si>
    <t>池景绝佳特大床房(带阳台)&lt;不退款&gt;&lt;2人入住&gt;</t>
  </si>
  <si>
    <t>PENG/XIAOLI,TAN/ENGLUM</t>
  </si>
  <si>
    <t xml:space="preserve">84489688	</t>
  </si>
  <si>
    <t xml:space="preserve">17628766574	</t>
  </si>
  <si>
    <t>[黑泽尔伍德]圣路易斯 - 机场 - 北林德堡家乡开放式客房红屋顶酒店(HomeTowne Studios by Red Roof St. Louis - Airport/ N Lindbergh)(77366625)</t>
  </si>
  <si>
    <t>一室公寓（1张大床，带无障碍淋浴）&lt;不退款&gt;&lt;2人入住&gt;</t>
  </si>
  <si>
    <t>Hinton/Devin</t>
  </si>
  <si>
    <t xml:space="preserve">1025-333314	</t>
  </si>
  <si>
    <t xml:space="preserve">17628848290	</t>
  </si>
  <si>
    <t>[科隆]艾温中央华丽酒店(Centro Hotel Ayun Deluxe)(55491628)</t>
  </si>
  <si>
    <t>双人床房&lt;2人入住&gt;&lt;不退款&gt;&lt;早餐&gt;</t>
  </si>
  <si>
    <t>Groenefeld/Jan,Minnebusch/Luisa</t>
  </si>
  <si>
    <t xml:space="preserve">2462614	</t>
  </si>
  <si>
    <t xml:space="preserve">38936932	</t>
  </si>
  <si>
    <t xml:space="preserve">17634636895	</t>
  </si>
  <si>
    <t>[胡志明市]SPOT ON 726 西贡樱花旅舍(SPOT ON 726 Sakura Hostel Saigon)(55852071)</t>
  </si>
  <si>
    <t>（一张床位）14张床混合宿舍&lt;2人入住&gt;&lt;不退款&gt;</t>
  </si>
  <si>
    <t>Tran thi/Chau,Tran thi/Chau</t>
  </si>
  <si>
    <t xml:space="preserve">2463784	</t>
  </si>
  <si>
    <t xml:space="preserve">17641485725	</t>
  </si>
  <si>
    <t>[金边]幸运星 2 号酒店(Lucky Star 2 Hotel)(55426624)</t>
  </si>
  <si>
    <t>高级房&lt;2人入住&gt;&lt;不退款&gt;</t>
  </si>
  <si>
    <t>MAO/XIAODONG</t>
  </si>
  <si>
    <t xml:space="preserve">2465210	</t>
  </si>
  <si>
    <t xml:space="preserve">17641509555	</t>
  </si>
  <si>
    <t>[波苏埃洛-德阿拉尔孔]欧洲之星马德里酒店(Eurostars I-Hotel Madrid)(55733308)</t>
  </si>
  <si>
    <t>标准双人床房&lt;2人入住&gt;&lt;不退款&gt;</t>
  </si>
  <si>
    <t>Monge/Pablo</t>
  </si>
  <si>
    <t xml:space="preserve">2465220	</t>
  </si>
  <si>
    <t>，</t>
  </si>
  <si>
    <t>16249 HKD</t>
  </si>
  <si>
    <t>A220317102603481</t>
  </si>
  <si>
    <t>总计：16249 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</si>
  <si>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</si>
  <si>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</si>
  <si>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</si>
  <si>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</si>
  <si>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</si>
  <si>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</si>
  <si>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</si>
  <si>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</si>
  <si>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</si>
  <si>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</si>
  <si>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</si>
  <si>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</si>
  <si>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</si>
  <si>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</si>
  <si>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</si>
  <si>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</si>
  <si>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</si>
  <si>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</si>
  <si>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</si>
  <si>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2465220</t>
  </si>
  <si>
    <t>欧洲之星马德里酒店</t>
  </si>
  <si>
    <t>Monge Pablo</t>
  </si>
  <si>
    <t>2022-03-14</t>
  </si>
  <si>
    <t>退房日周结</t>
  </si>
  <si>
    <t>407.93</t>
  </si>
  <si>
    <t>503.00</t>
  </si>
  <si>
    <t>0</t>
  </si>
  <si>
    <t>0.00</t>
  </si>
  <si>
    <t>携程汇智国际直连</t>
  </si>
  <si>
    <t>925</t>
  </si>
  <si>
    <t>2022-03-13 20:04:15</t>
  </si>
  <si>
    <t>否</t>
  </si>
  <si>
    <t>汇智国际旅游发展有限公司</t>
  </si>
  <si>
    <t>直连</t>
  </si>
  <si>
    <t>2465210</t>
  </si>
  <si>
    <t>幸运星2号酒店</t>
  </si>
  <si>
    <t>MAO XIAODONG</t>
  </si>
  <si>
    <t>114.35</t>
  </si>
  <si>
    <t>141.00</t>
  </si>
  <si>
    <t>2022-03-13 19:57:01</t>
  </si>
  <si>
    <t>2022-03-12</t>
  </si>
  <si>
    <t>2463784</t>
  </si>
  <si>
    <t>西贡樱花青年旅舍</t>
  </si>
  <si>
    <t>Tran thi Chau,Tran thi Chau</t>
  </si>
  <si>
    <t>82.75</t>
  </si>
  <si>
    <t>102.00</t>
  </si>
  <si>
    <t>2022-03-12 20:00:48</t>
  </si>
  <si>
    <t>2462614</t>
  </si>
  <si>
    <t>阿云豪华中央酒店</t>
  </si>
  <si>
    <t>Groenefeld Jan,Minnebusch Luisa</t>
  </si>
  <si>
    <t>923.26</t>
  </si>
  <si>
    <t>1138.00</t>
  </si>
  <si>
    <t>2022-03-12 07:47:14</t>
  </si>
  <si>
    <t>2462567</t>
  </si>
  <si>
    <t>圣路易斯机场 - 北林德堡霍姆汤开放式公寓酒店</t>
  </si>
  <si>
    <t>Hinton Devin</t>
  </si>
  <si>
    <t>369.95</t>
  </si>
  <si>
    <t>456.00</t>
  </si>
  <si>
    <t>2022-03-12 05:56:37</t>
  </si>
  <si>
    <t>2022-03-05</t>
  </si>
  <si>
    <t>2449979</t>
  </si>
  <si>
    <t>新加坡圣淘沙湾 W 酒店 (Staycation Approved)</t>
  </si>
  <si>
    <t>PENG XIAOLI,TAN ENGLUM</t>
  </si>
  <si>
    <t>7736.31</t>
  </si>
  <si>
    <t>9551.00</t>
  </si>
  <si>
    <t>2022-03-05 12:49:43</t>
  </si>
  <si>
    <t>2022-02-28</t>
  </si>
  <si>
    <t>2439467</t>
  </si>
  <si>
    <t>波士顿后湾希尔顿酒店</t>
  </si>
  <si>
    <t>Gushterova Slobotka</t>
  </si>
  <si>
    <t>1200.20</t>
  </si>
  <si>
    <t>1481.00</t>
  </si>
  <si>
    <t>2022-02-28 02:38:13</t>
  </si>
  <si>
    <t>2022-01-07</t>
  </si>
  <si>
    <t>2376812</t>
  </si>
  <si>
    <t>奥妮莉亚别墅酒店</t>
  </si>
  <si>
    <t>Vroom Peter Dumont</t>
  </si>
  <si>
    <t>2022-03-11</t>
  </si>
  <si>
    <t>2357.70</t>
  </si>
  <si>
    <t>2877.00</t>
  </si>
  <si>
    <t>2022-01-07 07:07:18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</si>
</sst>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9" fillId="10" borderId="1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44631</v>
      </c>
      <c r="G2" s="6">
        <v>44634</v>
      </c>
      <c r="H2" s="4">
        <v>1</v>
      </c>
      <c r="I2" s="4">
        <v>3</v>
      </c>
      <c r="J2" s="4">
        <v>3</v>
      </c>
      <c r="K2" s="4" t="s">
        <v>30</v>
      </c>
      <c r="L2" s="4">
        <v>2877</v>
      </c>
      <c r="M2" s="4">
        <v>2877</v>
      </c>
      <c r="N2" s="4" t="s">
        <v>31</v>
      </c>
      <c r="O2" s="4" t="s">
        <v>32</v>
      </c>
      <c r="P2" s="4" t="s">
        <v>33</v>
      </c>
      <c r="Q2" s="4">
        <v>0</v>
      </c>
      <c r="R2" s="7">
        <v>44568</v>
      </c>
      <c r="S2" s="6">
        <v>44637</v>
      </c>
      <c r="T2" s="4" t="s">
        <v>34</v>
      </c>
      <c r="U2" s="4">
        <v>2877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44633</v>
      </c>
      <c r="G3" s="6">
        <v>44634</v>
      </c>
      <c r="H3" s="4">
        <v>1</v>
      </c>
      <c r="I3" s="4">
        <v>1</v>
      </c>
      <c r="J3" s="4">
        <v>1</v>
      </c>
      <c r="K3" s="4" t="s">
        <v>30</v>
      </c>
      <c r="L3" s="4">
        <v>1481</v>
      </c>
      <c r="M3" s="4">
        <v>1481</v>
      </c>
      <c r="N3" s="4" t="s">
        <v>40</v>
      </c>
      <c r="O3" s="4" t="s">
        <v>32</v>
      </c>
      <c r="P3" s="4" t="s">
        <v>33</v>
      </c>
      <c r="Q3" s="4">
        <v>0</v>
      </c>
      <c r="R3" s="7">
        <v>44620</v>
      </c>
      <c r="S3" s="6">
        <v>44637</v>
      </c>
      <c r="T3" s="4" t="s">
        <v>34</v>
      </c>
      <c r="U3" s="4">
        <v>1481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44632</v>
      </c>
      <c r="G4" s="6">
        <v>44634</v>
      </c>
      <c r="H4" s="4">
        <v>1</v>
      </c>
      <c r="I4" s="4">
        <v>2</v>
      </c>
      <c r="J4" s="4">
        <v>2</v>
      </c>
      <c r="K4" s="4" t="s">
        <v>30</v>
      </c>
      <c r="L4" s="4">
        <v>9551</v>
      </c>
      <c r="M4" s="4">
        <v>9551</v>
      </c>
      <c r="N4" s="4" t="s">
        <v>44</v>
      </c>
      <c r="O4" s="4" t="s">
        <v>32</v>
      </c>
      <c r="P4" s="4" t="s">
        <v>33</v>
      </c>
      <c r="Q4" s="4">
        <v>0</v>
      </c>
      <c r="R4" s="7">
        <v>44625</v>
      </c>
      <c r="S4" s="6">
        <v>44637</v>
      </c>
      <c r="T4" s="4" t="s">
        <v>34</v>
      </c>
      <c r="U4" s="4">
        <v>9551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44633</v>
      </c>
      <c r="G5" s="6">
        <v>44634</v>
      </c>
      <c r="H5" s="4">
        <v>1</v>
      </c>
      <c r="I5" s="4">
        <v>1</v>
      </c>
      <c r="J5" s="4">
        <v>1</v>
      </c>
      <c r="K5" s="4" t="s">
        <v>30</v>
      </c>
      <c r="L5" s="4">
        <v>456</v>
      </c>
      <c r="M5" s="4">
        <v>456</v>
      </c>
      <c r="N5" s="4" t="s">
        <v>49</v>
      </c>
      <c r="O5" s="4" t="s">
        <v>32</v>
      </c>
      <c r="P5" s="4" t="s">
        <v>33</v>
      </c>
      <c r="Q5" s="4">
        <v>0</v>
      </c>
      <c r="R5" s="7">
        <v>44632</v>
      </c>
      <c r="S5" s="6">
        <v>44637</v>
      </c>
      <c r="T5" s="4" t="s">
        <v>34</v>
      </c>
      <c r="U5" s="4">
        <v>456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44632</v>
      </c>
      <c r="G6" s="6">
        <v>44634</v>
      </c>
      <c r="H6" s="4">
        <v>1</v>
      </c>
      <c r="I6" s="4">
        <v>2</v>
      </c>
      <c r="J6" s="4">
        <v>2</v>
      </c>
      <c r="K6" s="4" t="s">
        <v>30</v>
      </c>
      <c r="L6" s="4">
        <v>1138</v>
      </c>
      <c r="M6" s="4">
        <v>1138</v>
      </c>
      <c r="N6" s="4" t="s">
        <v>54</v>
      </c>
      <c r="O6" s="4" t="s">
        <v>32</v>
      </c>
      <c r="P6" s="4" t="s">
        <v>33</v>
      </c>
      <c r="Q6" s="4">
        <v>0</v>
      </c>
      <c r="R6" s="7">
        <v>44632</v>
      </c>
      <c r="S6" s="6">
        <v>44637</v>
      </c>
      <c r="T6" s="4" t="s">
        <v>34</v>
      </c>
      <c r="U6" s="4">
        <v>1138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44632</v>
      </c>
      <c r="G7" s="6">
        <v>44634</v>
      </c>
      <c r="H7" s="4">
        <v>1</v>
      </c>
      <c r="I7" s="4">
        <v>2</v>
      </c>
      <c r="J7" s="4">
        <v>2</v>
      </c>
      <c r="K7" s="4" t="s">
        <v>30</v>
      </c>
      <c r="L7" s="4">
        <v>102</v>
      </c>
      <c r="M7" s="4">
        <v>102</v>
      </c>
      <c r="N7" s="4" t="s">
        <v>60</v>
      </c>
      <c r="O7" s="4" t="s">
        <v>32</v>
      </c>
      <c r="P7" s="4" t="s">
        <v>33</v>
      </c>
      <c r="Q7" s="4">
        <v>0</v>
      </c>
      <c r="R7" s="7">
        <v>44632</v>
      </c>
      <c r="S7" s="6">
        <v>44637</v>
      </c>
      <c r="T7" s="4" t="s">
        <v>34</v>
      </c>
      <c r="U7" s="4">
        <v>102</v>
      </c>
      <c r="V7" s="4">
        <v>0</v>
      </c>
      <c r="W7" s="4">
        <v>0</v>
      </c>
      <c r="X7" s="4" t="s">
        <v>61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44633</v>
      </c>
      <c r="G8" s="6">
        <v>44634</v>
      </c>
      <c r="H8" s="4">
        <v>1</v>
      </c>
      <c r="I8" s="4">
        <v>1</v>
      </c>
      <c r="J8" s="4">
        <v>1</v>
      </c>
      <c r="K8" s="4" t="s">
        <v>30</v>
      </c>
      <c r="L8" s="4">
        <v>141</v>
      </c>
      <c r="M8" s="4">
        <v>141</v>
      </c>
      <c r="N8" s="4" t="s">
        <v>65</v>
      </c>
      <c r="O8" s="4" t="s">
        <v>32</v>
      </c>
      <c r="P8" s="4" t="s">
        <v>33</v>
      </c>
      <c r="Q8" s="4">
        <v>0</v>
      </c>
      <c r="R8" s="7">
        <v>44633</v>
      </c>
      <c r="S8" s="6">
        <v>44637</v>
      </c>
      <c r="T8" s="4" t="s">
        <v>34</v>
      </c>
      <c r="U8" s="4">
        <v>141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44633</v>
      </c>
      <c r="G9" s="6">
        <v>44634</v>
      </c>
      <c r="H9" s="4">
        <v>1</v>
      </c>
      <c r="I9" s="4">
        <v>1</v>
      </c>
      <c r="J9" s="4">
        <v>1</v>
      </c>
      <c r="K9" s="4" t="s">
        <v>30</v>
      </c>
      <c r="L9" s="4">
        <v>503</v>
      </c>
      <c r="M9" s="4">
        <v>503</v>
      </c>
      <c r="N9" s="4" t="s">
        <v>70</v>
      </c>
      <c r="O9" s="4" t="s">
        <v>32</v>
      </c>
      <c r="P9" s="4" t="s">
        <v>33</v>
      </c>
      <c r="Q9" s="4">
        <v>0</v>
      </c>
      <c r="R9" s="7">
        <v>44633</v>
      </c>
      <c r="S9" s="6">
        <v>44637</v>
      </c>
      <c r="T9" s="4" t="s">
        <v>34</v>
      </c>
      <c r="U9" s="4">
        <v>503</v>
      </c>
      <c r="V9" s="4">
        <v>0</v>
      </c>
      <c r="W9" s="4">
        <v>0</v>
      </c>
      <c r="X9" s="4" t="s">
        <v>71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17131323086</v>
      </c>
      <c r="B2" s="6">
        <v>44631</v>
      </c>
      <c r="C2" s="6">
        <v>44634</v>
      </c>
      <c r="D2" s="4">
        <v>2877</v>
      </c>
      <c r="E2" s="4" t="str">
        <f>VLOOKUP(A2,HOP!A:L,12,0)</f>
        <v>2877.00</v>
      </c>
      <c r="F2" s="4" t="str">
        <f>VLOOKUP(A2,HOP!A:C,3,0)</f>
        <v>2376812</v>
      </c>
      <c r="G2" s="4">
        <f>D2-E2</f>
        <v>0</v>
      </c>
      <c r="H2" s="4" t="str">
        <f>$H$1&amp;F2</f>
        <v>，2376812</v>
      </c>
      <c r="I2" s="4" t="str">
        <f>VLOOKUP(A2,HOP!A:U,21,0)</f>
        <v>直连</v>
      </c>
    </row>
    <row r="3" s="4" customFormat="1" spans="1:9">
      <c r="A3" s="5">
        <v>17509869416</v>
      </c>
      <c r="B3" s="6">
        <v>44633</v>
      </c>
      <c r="C3" s="6">
        <v>44634</v>
      </c>
      <c r="D3" s="4">
        <v>1481</v>
      </c>
      <c r="E3" s="4" t="str">
        <f>VLOOKUP(A3,HOP!A:L,12,0)</f>
        <v>1481.00</v>
      </c>
      <c r="F3" s="4" t="str">
        <f>VLOOKUP(A3,HOP!A:C,3,0)</f>
        <v>2439467</v>
      </c>
      <c r="G3" s="4">
        <f t="shared" ref="G3:G9" si="0">D3-E3</f>
        <v>0</v>
      </c>
      <c r="H3" s="4" t="str">
        <f t="shared" ref="H3:H9" si="1">$H$1&amp;F3</f>
        <v>，2439467</v>
      </c>
      <c r="I3" s="4" t="str">
        <f>VLOOKUP(A3,HOP!A:U,21,0)</f>
        <v>直连</v>
      </c>
    </row>
    <row r="4" s="4" customFormat="1" spans="1:9">
      <c r="A4" s="5">
        <v>17564138018</v>
      </c>
      <c r="B4" s="6">
        <v>44632</v>
      </c>
      <c r="C4" s="6">
        <v>44634</v>
      </c>
      <c r="D4" s="4">
        <v>9551</v>
      </c>
      <c r="E4" s="4" t="str">
        <f>VLOOKUP(A4,HOP!A:L,12,0)</f>
        <v>9551.00</v>
      </c>
      <c r="F4" s="4" t="str">
        <f>VLOOKUP(A4,HOP!A:C,3,0)</f>
        <v>2449979</v>
      </c>
      <c r="G4" s="4">
        <f t="shared" si="0"/>
        <v>0</v>
      </c>
      <c r="H4" s="4" t="str">
        <f t="shared" si="1"/>
        <v>，2449979</v>
      </c>
      <c r="I4" s="4" t="str">
        <f>VLOOKUP(A4,HOP!A:U,21,0)</f>
        <v>直连</v>
      </c>
    </row>
    <row r="5" s="4" customFormat="1" spans="1:9">
      <c r="A5" s="5">
        <v>17628766574</v>
      </c>
      <c r="B5" s="6">
        <v>44633</v>
      </c>
      <c r="C5" s="6">
        <v>44634</v>
      </c>
      <c r="D5" s="4">
        <v>456</v>
      </c>
      <c r="E5" s="4" t="str">
        <f>VLOOKUP(A5,HOP!A:L,12,0)</f>
        <v>456.00</v>
      </c>
      <c r="F5" s="4" t="str">
        <f>VLOOKUP(A5,HOP!A:C,3,0)</f>
        <v>2462567</v>
      </c>
      <c r="G5" s="4">
        <f t="shared" si="0"/>
        <v>0</v>
      </c>
      <c r="H5" s="4" t="str">
        <f t="shared" si="1"/>
        <v>，2462567</v>
      </c>
      <c r="I5" s="4" t="str">
        <f>VLOOKUP(A5,HOP!A:U,21,0)</f>
        <v>直连</v>
      </c>
    </row>
    <row r="6" s="4" customFormat="1" spans="1:9">
      <c r="A6" s="5">
        <v>17628848290</v>
      </c>
      <c r="B6" s="6">
        <v>44632</v>
      </c>
      <c r="C6" s="6">
        <v>44634</v>
      </c>
      <c r="D6" s="4">
        <v>1138</v>
      </c>
      <c r="E6" s="4" t="str">
        <f>VLOOKUP(A6,HOP!A:L,12,0)</f>
        <v>1138.00</v>
      </c>
      <c r="F6" s="4" t="str">
        <f>VLOOKUP(A6,HOP!A:C,3,0)</f>
        <v>2462614</v>
      </c>
      <c r="G6" s="4">
        <f t="shared" si="0"/>
        <v>0</v>
      </c>
      <c r="H6" s="4" t="str">
        <f t="shared" si="1"/>
        <v>，2462614</v>
      </c>
      <c r="I6" s="4" t="str">
        <f>VLOOKUP(A6,HOP!A:U,21,0)</f>
        <v>直连</v>
      </c>
    </row>
    <row r="7" s="4" customFormat="1" spans="1:9">
      <c r="A7" s="5">
        <v>17634636895</v>
      </c>
      <c r="B7" s="6">
        <v>44632</v>
      </c>
      <c r="C7" s="6">
        <v>44634</v>
      </c>
      <c r="D7" s="4">
        <v>102</v>
      </c>
      <c r="E7" s="4" t="str">
        <f>VLOOKUP(A7,HOP!A:L,12,0)</f>
        <v>102.00</v>
      </c>
      <c r="F7" s="4" t="str">
        <f>VLOOKUP(A7,HOP!A:C,3,0)</f>
        <v>2463784</v>
      </c>
      <c r="G7" s="4">
        <f t="shared" si="0"/>
        <v>0</v>
      </c>
      <c r="H7" s="4" t="str">
        <f t="shared" si="1"/>
        <v>，2463784</v>
      </c>
      <c r="I7" s="4" t="str">
        <f>VLOOKUP(A7,HOP!A:U,21,0)</f>
        <v>直连</v>
      </c>
    </row>
    <row r="8" s="4" customFormat="1" spans="1:9">
      <c r="A8" s="5">
        <v>17641485725</v>
      </c>
      <c r="B8" s="6">
        <v>44633</v>
      </c>
      <c r="C8" s="6">
        <v>44634</v>
      </c>
      <c r="D8" s="4">
        <v>141</v>
      </c>
      <c r="E8" s="4" t="str">
        <f>VLOOKUP(A8,HOP!A:L,12,0)</f>
        <v>141.00</v>
      </c>
      <c r="F8" s="4" t="str">
        <f>VLOOKUP(A8,HOP!A:C,3,0)</f>
        <v>2465210</v>
      </c>
      <c r="G8" s="4">
        <f t="shared" si="0"/>
        <v>0</v>
      </c>
      <c r="H8" s="4" t="str">
        <f t="shared" si="1"/>
        <v>，2465210</v>
      </c>
      <c r="I8" s="4" t="str">
        <f>VLOOKUP(A8,HOP!A:U,21,0)</f>
        <v>直连</v>
      </c>
    </row>
    <row r="9" s="4" customFormat="1" spans="1:9">
      <c r="A9" s="5">
        <v>17641509555</v>
      </c>
      <c r="B9" s="6">
        <v>44633</v>
      </c>
      <c r="C9" s="6">
        <v>44634</v>
      </c>
      <c r="D9" s="4">
        <v>503</v>
      </c>
      <c r="E9" s="4" t="str">
        <f>VLOOKUP(A9,HOP!A:L,12,0)</f>
        <v>503.00</v>
      </c>
      <c r="F9" s="4" t="str">
        <f>VLOOKUP(A9,HOP!A:C,3,0)</f>
        <v>2465220</v>
      </c>
      <c r="G9" s="4">
        <f t="shared" si="0"/>
        <v>0</v>
      </c>
      <c r="H9" s="4" t="str">
        <f t="shared" si="1"/>
        <v>，2465220</v>
      </c>
      <c r="I9" s="4" t="str">
        <f>VLOOKUP(A9,HOP!A:U,21,0)</f>
        <v>直连</v>
      </c>
    </row>
    <row r="11" spans="4:4">
      <c r="D11" s="4">
        <f>SUM(D2:D10)</f>
        <v>16249</v>
      </c>
    </row>
    <row r="12" spans="4:4">
      <c r="D12" s="4" t="s">
        <v>73</v>
      </c>
    </row>
    <row r="16" spans="1:1">
      <c r="A16" s="4" t="s">
        <v>74</v>
      </c>
    </row>
    <row r="17" spans="1:1">
      <c r="A17" s="4" t="s">
        <v>75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G28" sqref="G2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</row>
    <row r="2" s="1" customFormat="1" spans="1:21">
      <c r="A2" s="3">
        <v>17641509555</v>
      </c>
      <c r="B2" s="1" t="s">
        <v>94</v>
      </c>
      <c r="C2" s="1" t="s">
        <v>95</v>
      </c>
      <c r="D2" s="1" t="s">
        <v>96</v>
      </c>
      <c r="E2" s="1" t="s">
        <v>97</v>
      </c>
      <c r="F2" s="1" t="s">
        <v>94</v>
      </c>
      <c r="G2" s="1" t="s">
        <v>98</v>
      </c>
      <c r="H2" s="1" t="s">
        <v>99</v>
      </c>
      <c r="I2" s="1" t="s">
        <v>100</v>
      </c>
      <c r="J2" s="1" t="s">
        <v>30</v>
      </c>
      <c r="K2" s="1" t="s">
        <v>101</v>
      </c>
      <c r="L2" s="1" t="s">
        <v>101</v>
      </c>
      <c r="M2" s="1" t="s">
        <v>102</v>
      </c>
      <c r="N2" s="1" t="s">
        <v>102</v>
      </c>
      <c r="O2" s="1" t="s">
        <v>103</v>
      </c>
      <c r="P2" s="1" t="s">
        <v>104</v>
      </c>
      <c r="Q2" s="1" t="s">
        <v>105</v>
      </c>
      <c r="R2" s="1" t="s">
        <v>106</v>
      </c>
      <c r="S2" s="1" t="s">
        <v>107</v>
      </c>
      <c r="T2" s="1" t="s">
        <v>108</v>
      </c>
      <c r="U2" s="1" t="s">
        <v>109</v>
      </c>
    </row>
    <row r="3" s="1" customFormat="1" spans="1:21">
      <c r="A3" s="3">
        <v>17641485725</v>
      </c>
      <c r="B3" s="1" t="s">
        <v>94</v>
      </c>
      <c r="C3" s="1" t="s">
        <v>110</v>
      </c>
      <c r="D3" s="1" t="s">
        <v>111</v>
      </c>
      <c r="E3" s="1" t="s">
        <v>112</v>
      </c>
      <c r="F3" s="1" t="s">
        <v>94</v>
      </c>
      <c r="G3" s="1" t="s">
        <v>98</v>
      </c>
      <c r="H3" s="1" t="s">
        <v>99</v>
      </c>
      <c r="I3" s="1" t="s">
        <v>113</v>
      </c>
      <c r="J3" s="1" t="s">
        <v>30</v>
      </c>
      <c r="K3" s="1" t="s">
        <v>114</v>
      </c>
      <c r="L3" s="1" t="s">
        <v>114</v>
      </c>
      <c r="M3" s="1" t="s">
        <v>102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115</v>
      </c>
      <c r="S3" s="1" t="s">
        <v>107</v>
      </c>
      <c r="T3" s="1" t="s">
        <v>108</v>
      </c>
      <c r="U3" s="1" t="s">
        <v>109</v>
      </c>
    </row>
    <row r="4" s="1" customFormat="1" spans="1:21">
      <c r="A4" s="3">
        <v>17634636895</v>
      </c>
      <c r="B4" s="1" t="s">
        <v>116</v>
      </c>
      <c r="C4" s="1" t="s">
        <v>117</v>
      </c>
      <c r="D4" s="1" t="s">
        <v>118</v>
      </c>
      <c r="E4" s="1" t="s">
        <v>119</v>
      </c>
      <c r="F4" s="1" t="s">
        <v>116</v>
      </c>
      <c r="G4" s="1" t="s">
        <v>98</v>
      </c>
      <c r="H4" s="1" t="s">
        <v>99</v>
      </c>
      <c r="I4" s="1" t="s">
        <v>120</v>
      </c>
      <c r="J4" s="1" t="s">
        <v>30</v>
      </c>
      <c r="K4" s="1" t="s">
        <v>121</v>
      </c>
      <c r="L4" s="1" t="s">
        <v>121</v>
      </c>
      <c r="M4" s="1" t="s">
        <v>102</v>
      </c>
      <c r="N4" s="1" t="s">
        <v>102</v>
      </c>
      <c r="O4" s="1" t="s">
        <v>103</v>
      </c>
      <c r="P4" s="1" t="s">
        <v>104</v>
      </c>
      <c r="Q4" s="1" t="s">
        <v>105</v>
      </c>
      <c r="R4" s="1" t="s">
        <v>122</v>
      </c>
      <c r="S4" s="1" t="s">
        <v>107</v>
      </c>
      <c r="T4" s="1" t="s">
        <v>108</v>
      </c>
      <c r="U4" s="1" t="s">
        <v>109</v>
      </c>
    </row>
    <row r="5" s="1" customFormat="1" spans="1:21">
      <c r="A5" s="3">
        <v>17628848290</v>
      </c>
      <c r="B5" s="1" t="s">
        <v>116</v>
      </c>
      <c r="C5" s="1" t="s">
        <v>123</v>
      </c>
      <c r="D5" s="1" t="s">
        <v>124</v>
      </c>
      <c r="E5" s="1" t="s">
        <v>125</v>
      </c>
      <c r="F5" s="1" t="s">
        <v>116</v>
      </c>
      <c r="G5" s="1" t="s">
        <v>98</v>
      </c>
      <c r="H5" s="1" t="s">
        <v>99</v>
      </c>
      <c r="I5" s="1" t="s">
        <v>126</v>
      </c>
      <c r="J5" s="1" t="s">
        <v>30</v>
      </c>
      <c r="K5" s="1" t="s">
        <v>127</v>
      </c>
      <c r="L5" s="1" t="s">
        <v>127</v>
      </c>
      <c r="M5" s="1" t="s">
        <v>102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128</v>
      </c>
      <c r="S5" s="1" t="s">
        <v>107</v>
      </c>
      <c r="T5" s="1" t="s">
        <v>108</v>
      </c>
      <c r="U5" s="1" t="s">
        <v>109</v>
      </c>
    </row>
    <row r="6" s="1" customFormat="1" spans="1:21">
      <c r="A6" s="3">
        <v>17628766574</v>
      </c>
      <c r="B6" s="1" t="s">
        <v>116</v>
      </c>
      <c r="C6" s="1" t="s">
        <v>129</v>
      </c>
      <c r="D6" s="1" t="s">
        <v>130</v>
      </c>
      <c r="E6" s="1" t="s">
        <v>131</v>
      </c>
      <c r="F6" s="1" t="s">
        <v>94</v>
      </c>
      <c r="G6" s="1" t="s">
        <v>98</v>
      </c>
      <c r="H6" s="1" t="s">
        <v>99</v>
      </c>
      <c r="I6" s="1" t="s">
        <v>132</v>
      </c>
      <c r="J6" s="1" t="s">
        <v>30</v>
      </c>
      <c r="K6" s="1" t="s">
        <v>133</v>
      </c>
      <c r="L6" s="1" t="s">
        <v>133</v>
      </c>
      <c r="M6" s="1" t="s">
        <v>102</v>
      </c>
      <c r="N6" s="1" t="s">
        <v>102</v>
      </c>
      <c r="O6" s="1" t="s">
        <v>103</v>
      </c>
      <c r="P6" s="1" t="s">
        <v>104</v>
      </c>
      <c r="Q6" s="1" t="s">
        <v>105</v>
      </c>
      <c r="R6" s="1" t="s">
        <v>134</v>
      </c>
      <c r="S6" s="1" t="s">
        <v>107</v>
      </c>
      <c r="T6" s="1" t="s">
        <v>108</v>
      </c>
      <c r="U6" s="1" t="s">
        <v>109</v>
      </c>
    </row>
    <row r="7" s="1" customFormat="1" spans="1:21">
      <c r="A7" s="3">
        <v>17564138018</v>
      </c>
      <c r="B7" s="1" t="s">
        <v>135</v>
      </c>
      <c r="C7" s="1" t="s">
        <v>136</v>
      </c>
      <c r="D7" s="1" t="s">
        <v>137</v>
      </c>
      <c r="E7" s="1" t="s">
        <v>138</v>
      </c>
      <c r="F7" s="1" t="s">
        <v>116</v>
      </c>
      <c r="G7" s="1" t="s">
        <v>98</v>
      </c>
      <c r="H7" s="1" t="s">
        <v>99</v>
      </c>
      <c r="I7" s="1" t="s">
        <v>139</v>
      </c>
      <c r="J7" s="1" t="s">
        <v>30</v>
      </c>
      <c r="K7" s="1" t="s">
        <v>140</v>
      </c>
      <c r="L7" s="1" t="s">
        <v>140</v>
      </c>
      <c r="M7" s="1" t="s">
        <v>102</v>
      </c>
      <c r="N7" s="1" t="s">
        <v>102</v>
      </c>
      <c r="O7" s="1" t="s">
        <v>103</v>
      </c>
      <c r="P7" s="1" t="s">
        <v>104</v>
      </c>
      <c r="Q7" s="1" t="s">
        <v>105</v>
      </c>
      <c r="R7" s="1" t="s">
        <v>141</v>
      </c>
      <c r="S7" s="1" t="s">
        <v>107</v>
      </c>
      <c r="T7" s="1" t="s">
        <v>108</v>
      </c>
      <c r="U7" s="1" t="s">
        <v>109</v>
      </c>
    </row>
    <row r="8" s="1" customFormat="1" spans="1:21">
      <c r="A8" s="3">
        <v>17509869416</v>
      </c>
      <c r="B8" s="1" t="s">
        <v>142</v>
      </c>
      <c r="C8" s="1" t="s">
        <v>143</v>
      </c>
      <c r="D8" s="1" t="s">
        <v>144</v>
      </c>
      <c r="E8" s="1" t="s">
        <v>145</v>
      </c>
      <c r="F8" s="1" t="s">
        <v>94</v>
      </c>
      <c r="G8" s="1" t="s">
        <v>98</v>
      </c>
      <c r="H8" s="1" t="s">
        <v>99</v>
      </c>
      <c r="I8" s="1" t="s">
        <v>146</v>
      </c>
      <c r="J8" s="1" t="s">
        <v>30</v>
      </c>
      <c r="K8" s="1" t="s">
        <v>147</v>
      </c>
      <c r="L8" s="1" t="s">
        <v>147</v>
      </c>
      <c r="M8" s="1" t="s">
        <v>102</v>
      </c>
      <c r="N8" s="1" t="s">
        <v>102</v>
      </c>
      <c r="O8" s="1" t="s">
        <v>103</v>
      </c>
      <c r="P8" s="1" t="s">
        <v>104</v>
      </c>
      <c r="Q8" s="1" t="s">
        <v>105</v>
      </c>
      <c r="R8" s="1" t="s">
        <v>148</v>
      </c>
      <c r="S8" s="1" t="s">
        <v>107</v>
      </c>
      <c r="T8" s="1" t="s">
        <v>108</v>
      </c>
      <c r="U8" s="1" t="s">
        <v>109</v>
      </c>
    </row>
    <row r="9" s="1" customFormat="1" spans="1:21">
      <c r="A9" s="3">
        <v>17131323086</v>
      </c>
      <c r="B9" s="1" t="s">
        <v>149</v>
      </c>
      <c r="C9" s="1" t="s">
        <v>150</v>
      </c>
      <c r="D9" s="1" t="s">
        <v>151</v>
      </c>
      <c r="E9" s="1" t="s">
        <v>152</v>
      </c>
      <c r="F9" s="1" t="s">
        <v>153</v>
      </c>
      <c r="G9" s="1" t="s">
        <v>98</v>
      </c>
      <c r="H9" s="1" t="s">
        <v>99</v>
      </c>
      <c r="I9" s="1" t="s">
        <v>154</v>
      </c>
      <c r="J9" s="1" t="s">
        <v>30</v>
      </c>
      <c r="K9" s="1" t="s">
        <v>155</v>
      </c>
      <c r="L9" s="1" t="s">
        <v>155</v>
      </c>
      <c r="M9" s="1" t="s">
        <v>102</v>
      </c>
      <c r="N9" s="1" t="s">
        <v>102</v>
      </c>
      <c r="O9" s="1" t="s">
        <v>103</v>
      </c>
      <c r="P9" s="1" t="s">
        <v>104</v>
      </c>
      <c r="Q9" s="1" t="s">
        <v>105</v>
      </c>
      <c r="R9" s="1" t="s">
        <v>156</v>
      </c>
      <c r="S9" s="1" t="s">
        <v>107</v>
      </c>
      <c r="T9" s="1" t="s">
        <v>108</v>
      </c>
      <c r="U9" s="1" t="s">
        <v>109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2022-03-17T02:21:17Z</dcterms:created>
  <dcterms:modified xsi:type="dcterms:W3CDTF">2022-03-17T02:25:01Z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9202AC8CDF7E43FA89BAC3CF523068BF</vt:lpwstr>
  </property>
  <property fmtid="{D5CDD505-2E9C-101B-9397-08002B2CF9AE}" pid="3" name="KSOProductBuildVer">
    <vt:lpwstr>2052-11.1.0.11365</vt:lpwstr>
  </property>
</Properties>
</file>