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<sst xmlns="http://schemas.openxmlformats.org/spreadsheetml/2006/main" count="792" uniqueCount="261">
  <si>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</si>
  <si>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</si>
  <si>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</si>
  <si>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</si>
  <si>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</si>
  <si>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</si>
  <si>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</si>
  <si>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</si>
  <si>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</si>
  <si>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</si>
  <si>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</si>
  <si>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</si>
  <si>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</si>
  <si>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</si>
  <si>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</si>
  <si>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</si>
  <si>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</si>
  <si>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</si>
  <si>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</si>
  <si>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</si>
  <si>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</si>
  <si>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</si>
  <si>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</si>
  <si>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</si>
  <si>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</si>
  <si>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17456142358	</t>
  </si>
  <si>
    <t>Ctrip</t>
  </si>
  <si>
    <t>正常</t>
  </si>
  <si>
    <t>[上海]海友酒店(上海制造局路店)(77171972)</t>
  </si>
  <si>
    <t>双床房&lt;2人入住&gt;</t>
  </si>
  <si>
    <t>CNY</t>
  </si>
  <si>
    <t>戴云峰</t>
  </si>
  <si>
    <t>CA13744220318CNY</t>
  </si>
  <si>
    <t>未提现</t>
  </si>
  <si>
    <t>携程开票</t>
  </si>
  <si>
    <t xml:space="preserve">	</t>
  </si>
  <si>
    <t xml:space="preserve">R2000117078321174001	</t>
  </si>
  <si>
    <t xml:space="preserve">17464425459	</t>
  </si>
  <si>
    <t>[香港]香港珀丽酒店(Rosedale Hotel Hong Kong)(76255176)</t>
  </si>
  <si>
    <t>行政房&lt;2人入住&gt;&lt;早餐&gt;</t>
  </si>
  <si>
    <t>Cheung/Siu Li</t>
  </si>
  <si>
    <t xml:space="preserve">17517492318	</t>
  </si>
  <si>
    <t>[null](80244675)</t>
  </si>
  <si>
    <t xml:space="preserve">17524354880	</t>
  </si>
  <si>
    <t>[鹰潭]兰欧酒店(鹰潭月湖区沿江路店)(81209535)</t>
  </si>
  <si>
    <t>兰艺大床房&lt;2人入住&gt;</t>
  </si>
  <si>
    <t>陈佳树</t>
  </si>
  <si>
    <t xml:space="preserve">17525819212	</t>
  </si>
  <si>
    <t>[杭州]杭州湘湖逍遥庄园(68611444)</t>
  </si>
  <si>
    <t>逍遥高级双床房&lt;2人入住&gt;&lt;早餐&gt;</t>
  </si>
  <si>
    <t>林天一</t>
  </si>
  <si>
    <t>取消</t>
  </si>
  <si>
    <t xml:space="preserve">17532552828	</t>
  </si>
  <si>
    <t>[项城]尚客优连锁酒店(项城东方大道店)(80248107)</t>
  </si>
  <si>
    <t>标准大床房&lt;2人入住&gt;</t>
  </si>
  <si>
    <t>朱辉</t>
  </si>
  <si>
    <t xml:space="preserve">17532687794	</t>
  </si>
  <si>
    <t>[上海]蓝山国际青年旅舍(上海外滩店)(82340691)</t>
  </si>
  <si>
    <t>标准双床房&lt;2人入住&gt;</t>
  </si>
  <si>
    <t>罗旭东</t>
  </si>
  <si>
    <t xml:space="preserve">17533209352	</t>
  </si>
  <si>
    <t>[上海]上海家荣酒店公寓(80249119)</t>
  </si>
  <si>
    <t>特惠大床房&lt;2人入住&gt;</t>
  </si>
  <si>
    <t>龙品</t>
  </si>
  <si>
    <t xml:space="preserve">17533518925	</t>
  </si>
  <si>
    <t>[深圳]深圳观澜酒店(82340945)</t>
  </si>
  <si>
    <t>标准单人房&lt;2人入住&gt;</t>
  </si>
  <si>
    <t>黄军军</t>
  </si>
  <si>
    <t xml:space="preserve">17533520280	</t>
  </si>
  <si>
    <t>[null](80249368)</t>
  </si>
  <si>
    <t xml:space="preserve">17534122436	</t>
  </si>
  <si>
    <t>[上海]汉庭酒店(上海新虹桥店)(80246695)</t>
  </si>
  <si>
    <t>商务大床房&lt;2人入住&gt;</t>
  </si>
  <si>
    <t>黄景满</t>
  </si>
  <si>
    <t xml:space="preserve">2444394	</t>
  </si>
  <si>
    <t xml:space="preserve">R2011032078939764001	</t>
  </si>
  <si>
    <t xml:space="preserve">17534169303	</t>
  </si>
  <si>
    <t>[香港]香港北角海逸酒店(Harbour Plaza North Point)(80247412)</t>
  </si>
  <si>
    <t>尊贵山景房&lt;2人入住&gt;</t>
  </si>
  <si>
    <t>wong/sze wai</t>
  </si>
  <si>
    <t xml:space="preserve">2444428	</t>
  </si>
  <si>
    <t xml:space="preserve">17534344857	</t>
  </si>
  <si>
    <t>[青岛]全季酒店(青岛城阳万象汇店)(68605916)</t>
  </si>
  <si>
    <t>零压高级双床房&lt;2人入住&gt;</t>
  </si>
  <si>
    <t>姚君霖</t>
  </si>
  <si>
    <t xml:space="preserve">R2661099078942433001	</t>
  </si>
  <si>
    <t xml:space="preserve">17534659800	</t>
  </si>
  <si>
    <t>[石家庄]锦江之星(石家庄火车站西广场店)(80243437)</t>
  </si>
  <si>
    <t>标准房c&lt;2人入住&gt;&lt;钻石会员&gt;&lt;交叉用户机票，高铁，汽车，船票，用车&gt;</t>
  </si>
  <si>
    <t>宋二鹏</t>
  </si>
  <si>
    <t xml:space="preserve">104293853604	</t>
  </si>
  <si>
    <t xml:space="preserve">17539366335	</t>
  </si>
  <si>
    <t>[台中]天阁酒店(台中馆)(Tango Hotel Taichung)(80942068)</t>
  </si>
  <si>
    <t>天豪大床房&lt;2人入住&gt;</t>
  </si>
  <si>
    <t>CHEN/TUNG YEN</t>
  </si>
  <si>
    <t xml:space="preserve">17539390384	</t>
  </si>
  <si>
    <t>sir/Hsiao</t>
  </si>
  <si>
    <t xml:space="preserve">17539423913	</t>
  </si>
  <si>
    <t>sir/wen</t>
  </si>
  <si>
    <t xml:space="preserve">2444879	</t>
  </si>
  <si>
    <t xml:space="preserve">17539782619	</t>
  </si>
  <si>
    <t>[中山]尚客优品酒店(中山西区彩虹大道店)(81209204)</t>
  </si>
  <si>
    <t>优品双床房&lt;2人入住&gt;</t>
  </si>
  <si>
    <t>李艳鸿</t>
  </si>
  <si>
    <t xml:space="preserve">17539933336	</t>
  </si>
  <si>
    <t>商务间B&lt;2人入住&gt;&lt;钻石会员&gt;&lt;交叉用户机票，高铁，汽车，船票，用车&gt;</t>
  </si>
  <si>
    <t>张海荣</t>
  </si>
  <si>
    <t xml:space="preserve">104294341694	</t>
  </si>
  <si>
    <t xml:space="preserve">17540150958	</t>
  </si>
  <si>
    <t>[武汉]城市便捷酒店(武汉金银潭地铁站店)(68346225)</t>
  </si>
  <si>
    <t>特惠大床房(无窗)&lt;2人入住&gt;</t>
  </si>
  <si>
    <t>冯密</t>
  </si>
  <si>
    <t xml:space="preserve">17540319684	</t>
  </si>
  <si>
    <t>[南宁]南宁青花里艺术酒店(83647410)</t>
  </si>
  <si>
    <t>雅韵双床房&lt;2人入住&gt;&lt;早餐&gt;</t>
  </si>
  <si>
    <t>杜芙蓉,叶伟波</t>
  </si>
  <si>
    <t xml:space="preserve">2445274	</t>
  </si>
  <si>
    <t xml:space="preserve">报名字	</t>
  </si>
  <si>
    <t xml:space="preserve">17540546461	</t>
  </si>
  <si>
    <t>[扬中]格林豪泰(扬中中央商场港东北路店)(77146640)</t>
  </si>
  <si>
    <t>特色大床房&lt;2人入住&gt;</t>
  </si>
  <si>
    <t>王宇</t>
  </si>
  <si>
    <t xml:space="preserve">(GRT)75381816;	</t>
  </si>
  <si>
    <t xml:space="preserve">17540638817	</t>
  </si>
  <si>
    <t>[成武]格林豪泰酒店(成武大明湖路店)(80249169)</t>
  </si>
  <si>
    <t>1.8米高级大床房&lt;2人入住&gt;</t>
  </si>
  <si>
    <t>李云恒</t>
  </si>
  <si>
    <t xml:space="preserve">(GRT)75382275;	</t>
  </si>
  <si>
    <t>退单</t>
  </si>
  <si>
    <t>，</t>
  </si>
  <si>
    <t>17533209352此单多收271元待退回</t>
  </si>
  <si>
    <t xml:space="preserve"> 6599 CNY</t>
  </si>
  <si>
    <t>A220318100001481</t>
  </si>
  <si>
    <t>A2203181000353605</t>
  </si>
  <si>
    <t>总计：6599元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</si>
  <si>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</si>
  <si>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</si>
  <si>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</si>
  <si>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</si>
  <si>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</si>
  <si>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</si>
  <si>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</si>
  <si>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</si>
  <si>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</si>
  <si>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</si>
  <si>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</si>
  <si>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</si>
  <si>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</si>
  <si>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</si>
  <si>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</si>
  <si>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</si>
  <si>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</si>
  <si>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</si>
  <si>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2022-03-02</t>
  </si>
  <si>
    <t>2445414</t>
  </si>
  <si>
    <t>格林联盟(成武大明湖路店)</t>
  </si>
  <si>
    <t>2022-03-03</t>
  </si>
  <si>
    <t>退房日月结</t>
  </si>
  <si>
    <t>126.00</t>
  </si>
  <si>
    <t>RMB</t>
  </si>
  <si>
    <t>0</t>
  </si>
  <si>
    <t>0.00</t>
  </si>
  <si>
    <t>携程汇登国内直连</t>
  </si>
  <si>
    <t>01.011264</t>
  </si>
  <si>
    <t>2022-03-02 23:29:00</t>
  </si>
  <si>
    <t>否</t>
  </si>
  <si>
    <t>广州汇登信息科技有限公司</t>
  </si>
  <si>
    <t>直连</t>
  </si>
  <si>
    <t>2445393</t>
  </si>
  <si>
    <t>格林豪泰(扬中中央商场港东北路店)</t>
  </si>
  <si>
    <t>143.00</t>
  </si>
  <si>
    <t>2022-03-02 22:59:15</t>
  </si>
  <si>
    <t>2445274</t>
  </si>
  <si>
    <t>南宁青花里艺术酒店</t>
  </si>
  <si>
    <t>522.00</t>
  </si>
  <si>
    <t>-522</t>
  </si>
  <si>
    <t>2022-03-02 22:06:52</t>
  </si>
  <si>
    <t>直采</t>
  </si>
  <si>
    <t>2445192</t>
  </si>
  <si>
    <t>城市便捷酒店(武汉金银潭地铁站店)</t>
  </si>
  <si>
    <t>194.00</t>
  </si>
  <si>
    <t>2022-03-02 21:20:35</t>
  </si>
  <si>
    <t>2445085</t>
  </si>
  <si>
    <t>锦江之星(石家庄火车站西广场店)</t>
  </si>
  <si>
    <t>244.00</t>
  </si>
  <si>
    <t>2022-03-02 20:32:14</t>
  </si>
  <si>
    <t>2445017</t>
  </si>
  <si>
    <t>尚客优品酒店（中山西区彩虹大道店）</t>
  </si>
  <si>
    <t>166.00</t>
  </si>
  <si>
    <t>2022-03-02 19:59:06</t>
  </si>
  <si>
    <t>2444879</t>
  </si>
  <si>
    <t>天阁酒店(台中馆)</t>
  </si>
  <si>
    <t>sir wen</t>
  </si>
  <si>
    <t>426.00</t>
  </si>
  <si>
    <t>2022-03-02 19:05:25</t>
  </si>
  <si>
    <t>2444872</t>
  </si>
  <si>
    <t>sir Hsiao</t>
  </si>
  <si>
    <t>2022-03-02 19:03:31</t>
  </si>
  <si>
    <t>2444864</t>
  </si>
  <si>
    <t>CHEN TUNG YEN</t>
  </si>
  <si>
    <t>2022-03-02 18:59:14</t>
  </si>
  <si>
    <t>2444636</t>
  </si>
  <si>
    <t>202.00</t>
  </si>
  <si>
    <t>2022-03-02 17:34:34</t>
  </si>
  <si>
    <t>2444500</t>
  </si>
  <si>
    <t>全季酒店(青岛城阳万象汇店)</t>
  </si>
  <si>
    <t>350.00</t>
  </si>
  <si>
    <t>2022-03-02 16:27:16</t>
  </si>
  <si>
    <t>2444428</t>
  </si>
  <si>
    <t>香港北角海逸酒店</t>
  </si>
  <si>
    <t>wong sze wai</t>
  </si>
  <si>
    <t>942.00</t>
  </si>
  <si>
    <t>2022-03-02 15:47:32</t>
  </si>
  <si>
    <t>2444394</t>
  </si>
  <si>
    <t>汉庭酒店(上海新虹桥店)</t>
  </si>
  <si>
    <t>295.00</t>
  </si>
  <si>
    <t>2022-03-02 15:43:45</t>
  </si>
  <si>
    <t>2444156</t>
  </si>
  <si>
    <t>派酒店（广州大石地铁站番禺马戏店）</t>
  </si>
  <si>
    <t>马佳佳</t>
  </si>
  <si>
    <t>113.00</t>
  </si>
  <si>
    <t>2022-03-02 13:17:48</t>
  </si>
  <si>
    <t>2444153</t>
  </si>
  <si>
    <t>深圳观澜酒店</t>
  </si>
  <si>
    <t>152.00</t>
  </si>
  <si>
    <t>2022-03-02 13:02:25</t>
  </si>
  <si>
    <t>2444128</t>
  </si>
  <si>
    <t>上海家荣酒店公寓</t>
  </si>
  <si>
    <t>271.00</t>
  </si>
  <si>
    <t>-271</t>
  </si>
  <si>
    <t>2022-03-02 11:53:46</t>
  </si>
  <si>
    <t>2444069</t>
  </si>
  <si>
    <t>蓝山国际青年旅舍(上海外滩店)</t>
  </si>
  <si>
    <t>190.00</t>
  </si>
  <si>
    <t>2022-03-02 09:19:41</t>
  </si>
  <si>
    <t>2444044</t>
  </si>
  <si>
    <t>尚客优连锁酒店(项城东方大道店)</t>
  </si>
  <si>
    <t>96.00</t>
  </si>
  <si>
    <t>2022-03-02 08:13:54</t>
  </si>
  <si>
    <t>2022-03-01</t>
  </si>
  <si>
    <t>2442120</t>
  </si>
  <si>
    <t>兰欧酒店(鹰潭月湖区沿江路店)</t>
  </si>
  <si>
    <t>356.00</t>
  </si>
  <si>
    <t>2022-03-01 11:36:31</t>
  </si>
  <si>
    <t>2022-02-28</t>
  </si>
  <si>
    <t>2441144</t>
  </si>
  <si>
    <t>贝壳酒店(苏州盛泽东方纺织城店)</t>
  </si>
  <si>
    <t>胡殿素</t>
  </si>
  <si>
    <t>257.00</t>
  </si>
  <si>
    <t>2022-02-28 19:39:45</t>
  </si>
  <si>
    <t>2022-02-23</t>
  </si>
  <si>
    <t>2432998</t>
  </si>
  <si>
    <t>香港珀丽酒店</t>
  </si>
  <si>
    <t>Cheung Siu Li</t>
  </si>
  <si>
    <t>2022-02-27</t>
  </si>
  <si>
    <t>1015.00</t>
  </si>
  <si>
    <t>2022-02-23 22:30:45</t>
  </si>
  <si>
    <t>2431867</t>
  </si>
  <si>
    <t>海友酒店(上海制造局路店)</t>
  </si>
  <si>
    <t>209.00</t>
  </si>
  <si>
    <t>2022-02-23 11:52:56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</si>
</sst>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44622</v>
      </c>
      <c r="G2" s="6">
        <v>44623</v>
      </c>
      <c r="H2" s="4">
        <v>1</v>
      </c>
      <c r="I2" s="4">
        <v>1</v>
      </c>
      <c r="J2" s="4">
        <v>1</v>
      </c>
      <c r="K2" s="4" t="s">
        <v>30</v>
      </c>
      <c r="L2" s="4">
        <v>209</v>
      </c>
      <c r="M2" s="4">
        <v>209</v>
      </c>
      <c r="N2" s="4" t="s">
        <v>31</v>
      </c>
      <c r="O2" s="4" t="s">
        <v>32</v>
      </c>
      <c r="P2" s="4" t="s">
        <v>33</v>
      </c>
      <c r="Q2" s="4">
        <v>0</v>
      </c>
      <c r="R2" s="7">
        <v>44615</v>
      </c>
      <c r="S2" s="6">
        <v>44638</v>
      </c>
      <c r="T2" s="4" t="s">
        <v>34</v>
      </c>
      <c r="U2" s="4">
        <v>209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44619</v>
      </c>
      <c r="G3" s="6">
        <v>44623</v>
      </c>
      <c r="H3" s="4">
        <v>1</v>
      </c>
      <c r="I3" s="4">
        <v>4</v>
      </c>
      <c r="J3" s="4">
        <v>4</v>
      </c>
      <c r="K3" s="4" t="s">
        <v>30</v>
      </c>
      <c r="L3" s="4">
        <v>1015</v>
      </c>
      <c r="M3" s="4">
        <v>1015</v>
      </c>
      <c r="N3" s="4" t="s">
        <v>40</v>
      </c>
      <c r="O3" s="4" t="s">
        <v>32</v>
      </c>
      <c r="P3" s="4" t="s">
        <v>33</v>
      </c>
      <c r="Q3" s="4">
        <v>0</v>
      </c>
      <c r="R3" s="7">
        <v>44615</v>
      </c>
      <c r="S3" s="6">
        <v>44638</v>
      </c>
      <c r="T3" s="4" t="s">
        <v>34</v>
      </c>
      <c r="U3" s="4">
        <v>1015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/>
      <c r="F4" s="6">
        <v>44621</v>
      </c>
      <c r="G4" s="6">
        <v>44623</v>
      </c>
      <c r="H4" s="4">
        <v>0</v>
      </c>
      <c r="I4" s="4">
        <v>2</v>
      </c>
      <c r="J4" s="4">
        <v>0</v>
      </c>
      <c r="K4" s="4" t="s">
        <v>30</v>
      </c>
      <c r="L4" s="4">
        <v>257</v>
      </c>
      <c r="M4" s="4">
        <v>257</v>
      </c>
      <c r="N4" s="4"/>
      <c r="O4" s="4" t="s">
        <v>32</v>
      </c>
      <c r="P4" s="4" t="s">
        <v>33</v>
      </c>
      <c r="Q4" s="4">
        <v>0</v>
      </c>
      <c r="R4" s="7">
        <v>44620</v>
      </c>
      <c r="S4" s="6">
        <v>44638</v>
      </c>
      <c r="T4" s="4" t="s">
        <v>34</v>
      </c>
      <c r="U4" s="4">
        <v>257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44621</v>
      </c>
      <c r="G5" s="6">
        <v>44623</v>
      </c>
      <c r="H5" s="4">
        <v>1</v>
      </c>
      <c r="I5" s="4">
        <v>2</v>
      </c>
      <c r="J5" s="4">
        <v>2</v>
      </c>
      <c r="K5" s="4" t="s">
        <v>30</v>
      </c>
      <c r="L5" s="4">
        <v>356</v>
      </c>
      <c r="M5" s="4">
        <v>356</v>
      </c>
      <c r="N5" s="4" t="s">
        <v>46</v>
      </c>
      <c r="O5" s="4" t="s">
        <v>32</v>
      </c>
      <c r="P5" s="4" t="s">
        <v>33</v>
      </c>
      <c r="Q5" s="4">
        <v>0</v>
      </c>
      <c r="R5" s="7">
        <v>44621</v>
      </c>
      <c r="S5" s="6">
        <v>44638</v>
      </c>
      <c r="T5" s="4" t="s">
        <v>34</v>
      </c>
      <c r="U5" s="4">
        <v>356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44622</v>
      </c>
      <c r="G6" s="6">
        <v>44623</v>
      </c>
      <c r="H6" s="4">
        <v>1</v>
      </c>
      <c r="I6" s="4">
        <v>1</v>
      </c>
      <c r="J6" s="4">
        <v>1</v>
      </c>
      <c r="K6" s="4" t="s">
        <v>30</v>
      </c>
      <c r="L6" s="4">
        <v>1309</v>
      </c>
      <c r="M6" s="4">
        <v>1309</v>
      </c>
      <c r="N6" s="4" t="s">
        <v>50</v>
      </c>
      <c r="O6" s="4" t="s">
        <v>32</v>
      </c>
      <c r="P6" s="4" t="s">
        <v>33</v>
      </c>
      <c r="Q6" s="4">
        <v>0</v>
      </c>
      <c r="R6" s="7">
        <v>44621</v>
      </c>
      <c r="S6" s="6">
        <v>44638</v>
      </c>
      <c r="T6" s="4" t="s">
        <v>34</v>
      </c>
      <c r="U6" s="4">
        <v>1309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51</v>
      </c>
      <c r="D7" s="4" t="s">
        <v>48</v>
      </c>
      <c r="E7" s="4" t="s">
        <v>49</v>
      </c>
      <c r="F7" s="6">
        <v>44622</v>
      </c>
      <c r="G7" s="6">
        <v>44623</v>
      </c>
      <c r="H7" s="4">
        <v>1</v>
      </c>
      <c r="I7" s="4">
        <v>1</v>
      </c>
      <c r="J7" s="4">
        <v>1</v>
      </c>
      <c r="K7" s="4" t="s">
        <v>30</v>
      </c>
      <c r="L7" s="4">
        <v>-1309</v>
      </c>
      <c r="M7" s="4">
        <v>-1309</v>
      </c>
      <c r="N7" s="4" t="s">
        <v>50</v>
      </c>
      <c r="O7" s="4" t="s">
        <v>32</v>
      </c>
      <c r="P7" s="4" t="s">
        <v>33</v>
      </c>
      <c r="Q7" s="4">
        <v>0</v>
      </c>
      <c r="R7" s="7">
        <v>44621</v>
      </c>
      <c r="S7" s="6">
        <v>44638</v>
      </c>
      <c r="T7" s="4" t="s">
        <v>34</v>
      </c>
      <c r="U7" s="4">
        <v>-1309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44622</v>
      </c>
      <c r="G8" s="6">
        <v>44623</v>
      </c>
      <c r="H8" s="4">
        <v>1</v>
      </c>
      <c r="I8" s="4">
        <v>1</v>
      </c>
      <c r="J8" s="4">
        <v>1</v>
      </c>
      <c r="K8" s="4" t="s">
        <v>30</v>
      </c>
      <c r="L8" s="4">
        <v>96</v>
      </c>
      <c r="M8" s="4">
        <v>96</v>
      </c>
      <c r="N8" s="4" t="s">
        <v>55</v>
      </c>
      <c r="O8" s="4" t="s">
        <v>32</v>
      </c>
      <c r="P8" s="4" t="s">
        <v>33</v>
      </c>
      <c r="Q8" s="4">
        <v>0</v>
      </c>
      <c r="R8" s="7">
        <v>44622</v>
      </c>
      <c r="S8" s="6">
        <v>44638</v>
      </c>
      <c r="T8" s="4" t="s">
        <v>34</v>
      </c>
      <c r="U8" s="4">
        <v>96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44622</v>
      </c>
      <c r="G9" s="6">
        <v>44623</v>
      </c>
      <c r="H9" s="4">
        <v>1</v>
      </c>
      <c r="I9" s="4">
        <v>1</v>
      </c>
      <c r="J9" s="4">
        <v>1</v>
      </c>
      <c r="K9" s="4" t="s">
        <v>30</v>
      </c>
      <c r="L9" s="4">
        <v>190</v>
      </c>
      <c r="M9" s="4">
        <v>190</v>
      </c>
      <c r="N9" s="4" t="s">
        <v>59</v>
      </c>
      <c r="O9" s="4" t="s">
        <v>32</v>
      </c>
      <c r="P9" s="4" t="s">
        <v>33</v>
      </c>
      <c r="Q9" s="4">
        <v>0</v>
      </c>
      <c r="R9" s="7">
        <v>44622</v>
      </c>
      <c r="S9" s="6">
        <v>44638</v>
      </c>
      <c r="T9" s="4" t="s">
        <v>34</v>
      </c>
      <c r="U9" s="4">
        <v>190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44622</v>
      </c>
      <c r="G10" s="6">
        <v>44623</v>
      </c>
      <c r="H10" s="4">
        <v>1</v>
      </c>
      <c r="I10" s="4">
        <v>1</v>
      </c>
      <c r="J10" s="4">
        <v>1</v>
      </c>
      <c r="K10" s="4" t="s">
        <v>30</v>
      </c>
      <c r="L10" s="4">
        <v>271</v>
      </c>
      <c r="M10" s="4">
        <v>271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44622</v>
      </c>
      <c r="S10" s="6">
        <v>44638</v>
      </c>
      <c r="T10" s="4" t="s">
        <v>34</v>
      </c>
      <c r="U10" s="4">
        <v>271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44622</v>
      </c>
      <c r="G11" s="6">
        <v>44623</v>
      </c>
      <c r="H11" s="4">
        <v>1</v>
      </c>
      <c r="I11" s="4">
        <v>1</v>
      </c>
      <c r="J11" s="4">
        <v>1</v>
      </c>
      <c r="K11" s="4" t="s">
        <v>30</v>
      </c>
      <c r="L11" s="4">
        <v>152</v>
      </c>
      <c r="M11" s="4">
        <v>152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44622</v>
      </c>
      <c r="S11" s="6">
        <v>44638</v>
      </c>
      <c r="T11" s="4" t="s">
        <v>34</v>
      </c>
      <c r="U11" s="4">
        <v>152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/>
      <c r="F12" s="6">
        <v>44622</v>
      </c>
      <c r="G12" s="6">
        <v>44623</v>
      </c>
      <c r="H12" s="4">
        <v>0</v>
      </c>
      <c r="I12" s="4">
        <v>1</v>
      </c>
      <c r="J12" s="4">
        <v>0</v>
      </c>
      <c r="K12" s="4" t="s">
        <v>30</v>
      </c>
      <c r="L12" s="4">
        <v>113</v>
      </c>
      <c r="M12" s="4">
        <v>113</v>
      </c>
      <c r="N12" s="4"/>
      <c r="O12" s="4" t="s">
        <v>32</v>
      </c>
      <c r="P12" s="4" t="s">
        <v>33</v>
      </c>
      <c r="Q12" s="4">
        <v>0</v>
      </c>
      <c r="R12" s="7">
        <v>44622</v>
      </c>
      <c r="S12" s="6">
        <v>44638</v>
      </c>
      <c r="T12" s="4" t="s">
        <v>34</v>
      </c>
      <c r="U12" s="4">
        <v>113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44622</v>
      </c>
      <c r="G13" s="6">
        <v>44623</v>
      </c>
      <c r="H13" s="4">
        <v>1</v>
      </c>
      <c r="I13" s="4">
        <v>1</v>
      </c>
      <c r="J13" s="4">
        <v>1</v>
      </c>
      <c r="K13" s="4" t="s">
        <v>30</v>
      </c>
      <c r="L13" s="4">
        <v>295</v>
      </c>
      <c r="M13" s="4">
        <v>295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44622</v>
      </c>
      <c r="S13" s="6">
        <v>44638</v>
      </c>
      <c r="T13" s="4" t="s">
        <v>34</v>
      </c>
      <c r="U13" s="4">
        <v>295</v>
      </c>
      <c r="V13" s="4">
        <v>0</v>
      </c>
      <c r="W13" s="4">
        <v>0</v>
      </c>
      <c r="X13" s="4" t="s">
        <v>74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44622</v>
      </c>
      <c r="G14" s="6">
        <v>44623</v>
      </c>
      <c r="H14" s="4">
        <v>1</v>
      </c>
      <c r="I14" s="4">
        <v>1</v>
      </c>
      <c r="J14" s="4">
        <v>1</v>
      </c>
      <c r="K14" s="4" t="s">
        <v>30</v>
      </c>
      <c r="L14" s="4">
        <v>942</v>
      </c>
      <c r="M14" s="4">
        <v>942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44622</v>
      </c>
      <c r="S14" s="6">
        <v>44638</v>
      </c>
      <c r="T14" s="4" t="s">
        <v>34</v>
      </c>
      <c r="U14" s="4">
        <v>942</v>
      </c>
      <c r="V14" s="4">
        <v>0</v>
      </c>
      <c r="W14" s="4">
        <v>0</v>
      </c>
      <c r="X14" s="4" t="s">
        <v>80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44622</v>
      </c>
      <c r="G15" s="6">
        <v>44623</v>
      </c>
      <c r="H15" s="4">
        <v>1</v>
      </c>
      <c r="I15" s="4">
        <v>1</v>
      </c>
      <c r="J15" s="4">
        <v>1</v>
      </c>
      <c r="K15" s="4" t="s">
        <v>30</v>
      </c>
      <c r="L15" s="4">
        <v>350</v>
      </c>
      <c r="M15" s="4">
        <v>350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44622</v>
      </c>
      <c r="S15" s="6">
        <v>44638</v>
      </c>
      <c r="T15" s="4" t="s">
        <v>34</v>
      </c>
      <c r="U15" s="4">
        <v>350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44622</v>
      </c>
      <c r="G16" s="6">
        <v>44623</v>
      </c>
      <c r="H16" s="4">
        <v>1</v>
      </c>
      <c r="I16" s="4">
        <v>1</v>
      </c>
      <c r="J16" s="4">
        <v>1</v>
      </c>
      <c r="K16" s="4" t="s">
        <v>30</v>
      </c>
      <c r="L16" s="4">
        <v>202</v>
      </c>
      <c r="M16" s="4">
        <v>202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44622</v>
      </c>
      <c r="S16" s="6">
        <v>44638</v>
      </c>
      <c r="T16" s="4" t="s">
        <v>34</v>
      </c>
      <c r="U16" s="4">
        <v>202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44622</v>
      </c>
      <c r="G17" s="6">
        <v>44623</v>
      </c>
      <c r="H17" s="4">
        <v>1</v>
      </c>
      <c r="I17" s="4">
        <v>1</v>
      </c>
      <c r="J17" s="4">
        <v>1</v>
      </c>
      <c r="K17" s="4" t="s">
        <v>30</v>
      </c>
      <c r="L17" s="4">
        <v>426</v>
      </c>
      <c r="M17" s="4">
        <v>426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44622</v>
      </c>
      <c r="S17" s="6">
        <v>44638</v>
      </c>
      <c r="T17" s="4" t="s">
        <v>34</v>
      </c>
      <c r="U17" s="4">
        <v>426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44622</v>
      </c>
      <c r="G18" s="6">
        <v>44623</v>
      </c>
      <c r="H18" s="4">
        <v>1</v>
      </c>
      <c r="I18" s="4">
        <v>1</v>
      </c>
      <c r="J18" s="4">
        <v>1</v>
      </c>
      <c r="K18" s="4" t="s">
        <v>30</v>
      </c>
      <c r="L18" s="4">
        <v>426</v>
      </c>
      <c r="M18" s="4">
        <v>426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44622</v>
      </c>
      <c r="S18" s="6">
        <v>44638</v>
      </c>
      <c r="T18" s="4" t="s">
        <v>34</v>
      </c>
      <c r="U18" s="4">
        <v>426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44622</v>
      </c>
      <c r="G19" s="6">
        <v>44623</v>
      </c>
      <c r="H19" s="4">
        <v>1</v>
      </c>
      <c r="I19" s="4">
        <v>1</v>
      </c>
      <c r="J19" s="4">
        <v>1</v>
      </c>
      <c r="K19" s="4" t="s">
        <v>30</v>
      </c>
      <c r="L19" s="4">
        <v>426</v>
      </c>
      <c r="M19" s="4">
        <v>426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44622</v>
      </c>
      <c r="S19" s="6">
        <v>44638</v>
      </c>
      <c r="T19" s="4" t="s">
        <v>34</v>
      </c>
      <c r="U19" s="4">
        <v>426</v>
      </c>
      <c r="V19" s="4">
        <v>0</v>
      </c>
      <c r="W19" s="4">
        <v>0</v>
      </c>
      <c r="X19" s="4" t="s">
        <v>99</v>
      </c>
      <c r="Y19" s="4" t="s">
        <v>35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44622</v>
      </c>
      <c r="G20" s="6">
        <v>44623</v>
      </c>
      <c r="H20" s="4">
        <v>1</v>
      </c>
      <c r="I20" s="4">
        <v>1</v>
      </c>
      <c r="J20" s="4">
        <v>1</v>
      </c>
      <c r="K20" s="4" t="s">
        <v>30</v>
      </c>
      <c r="L20" s="4">
        <v>166</v>
      </c>
      <c r="M20" s="4">
        <v>166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44622</v>
      </c>
      <c r="S20" s="6">
        <v>44638</v>
      </c>
      <c r="T20" s="4" t="s">
        <v>34</v>
      </c>
      <c r="U20" s="4">
        <v>166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87</v>
      </c>
      <c r="E21" s="4" t="s">
        <v>105</v>
      </c>
      <c r="F21" s="6">
        <v>44622</v>
      </c>
      <c r="G21" s="6">
        <v>44623</v>
      </c>
      <c r="H21" s="4">
        <v>1</v>
      </c>
      <c r="I21" s="4">
        <v>1</v>
      </c>
      <c r="J21" s="4">
        <v>1</v>
      </c>
      <c r="K21" s="4" t="s">
        <v>30</v>
      </c>
      <c r="L21" s="4">
        <v>244</v>
      </c>
      <c r="M21" s="4">
        <v>244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44622</v>
      </c>
      <c r="S21" s="6">
        <v>44638</v>
      </c>
      <c r="T21" s="4" t="s">
        <v>34</v>
      </c>
      <c r="U21" s="4">
        <v>244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44622</v>
      </c>
      <c r="G22" s="6">
        <v>44623</v>
      </c>
      <c r="H22" s="4">
        <v>1</v>
      </c>
      <c r="I22" s="4">
        <v>1</v>
      </c>
      <c r="J22" s="4">
        <v>1</v>
      </c>
      <c r="K22" s="4" t="s">
        <v>30</v>
      </c>
      <c r="L22" s="4">
        <v>194</v>
      </c>
      <c r="M22" s="4">
        <v>194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44622</v>
      </c>
      <c r="S22" s="6">
        <v>44638</v>
      </c>
      <c r="T22" s="4" t="s">
        <v>34</v>
      </c>
      <c r="U22" s="4">
        <v>194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44622</v>
      </c>
      <c r="G23" s="6">
        <v>44623</v>
      </c>
      <c r="H23" s="4">
        <v>2</v>
      </c>
      <c r="I23" s="4">
        <v>1</v>
      </c>
      <c r="J23" s="4">
        <v>2</v>
      </c>
      <c r="K23" s="4" t="s">
        <v>30</v>
      </c>
      <c r="L23" s="4">
        <v>522</v>
      </c>
      <c r="M23" s="4">
        <v>522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44622</v>
      </c>
      <c r="S23" s="6">
        <v>44638</v>
      </c>
      <c r="T23" s="4" t="s">
        <v>34</v>
      </c>
      <c r="U23" s="4">
        <v>522</v>
      </c>
      <c r="V23" s="4">
        <v>0</v>
      </c>
      <c r="W23" s="4">
        <v>0</v>
      </c>
      <c r="X23" s="4" t="s">
        <v>116</v>
      </c>
      <c r="Y23" s="4" t="s">
        <v>117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44622</v>
      </c>
      <c r="G24" s="6">
        <v>44623</v>
      </c>
      <c r="H24" s="4">
        <v>1</v>
      </c>
      <c r="I24" s="4">
        <v>1</v>
      </c>
      <c r="J24" s="4">
        <v>1</v>
      </c>
      <c r="K24" s="4" t="s">
        <v>30</v>
      </c>
      <c r="L24" s="4">
        <v>143</v>
      </c>
      <c r="M24" s="4">
        <v>143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44622</v>
      </c>
      <c r="S24" s="6">
        <v>44638</v>
      </c>
      <c r="T24" s="4" t="s">
        <v>34</v>
      </c>
      <c r="U24" s="4">
        <v>143</v>
      </c>
      <c r="V24" s="4">
        <v>0</v>
      </c>
      <c r="W24" s="4">
        <v>0</v>
      </c>
      <c r="X24" s="4" t="s">
        <v>35</v>
      </c>
      <c r="Y24" s="4" t="s">
        <v>122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44622</v>
      </c>
      <c r="G25" s="6">
        <v>44623</v>
      </c>
      <c r="H25" s="4">
        <v>1</v>
      </c>
      <c r="I25" s="4">
        <v>1</v>
      </c>
      <c r="J25" s="4">
        <v>1</v>
      </c>
      <c r="K25" s="4" t="s">
        <v>30</v>
      </c>
      <c r="L25" s="4">
        <v>126</v>
      </c>
      <c r="M25" s="4">
        <v>126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44622</v>
      </c>
      <c r="S25" s="6">
        <v>44638</v>
      </c>
      <c r="T25" s="4" t="s">
        <v>34</v>
      </c>
      <c r="U25" s="4">
        <v>126</v>
      </c>
      <c r="V25" s="4">
        <v>0</v>
      </c>
      <c r="W25" s="4">
        <v>0</v>
      </c>
      <c r="X25" s="4" t="s">
        <v>35</v>
      </c>
      <c r="Y25" s="4" t="s">
        <v>127</v>
      </c>
    </row>
    <row r="26" s="4" customFormat="1" spans="1:25">
      <c r="A26" s="4" t="s">
        <v>112</v>
      </c>
      <c r="B26" s="4" t="s">
        <v>26</v>
      </c>
      <c r="C26" s="4" t="s">
        <v>128</v>
      </c>
      <c r="D26" s="4" t="s">
        <v>113</v>
      </c>
      <c r="E26" s="4" t="s">
        <v>114</v>
      </c>
      <c r="F26" s="6">
        <v>44622</v>
      </c>
      <c r="G26" s="6">
        <v>44623</v>
      </c>
      <c r="H26" s="4">
        <v>2</v>
      </c>
      <c r="I26" s="4">
        <v>1</v>
      </c>
      <c r="J26" s="4">
        <v>2</v>
      </c>
      <c r="K26" s="4" t="s">
        <v>30</v>
      </c>
      <c r="L26" s="4">
        <v>-522</v>
      </c>
      <c r="M26" s="4">
        <v>-522</v>
      </c>
      <c r="N26" s="4" t="s">
        <v>115</v>
      </c>
      <c r="O26" s="4" t="s">
        <v>32</v>
      </c>
      <c r="P26" s="4" t="s">
        <v>33</v>
      </c>
      <c r="Q26" s="4">
        <v>0</v>
      </c>
      <c r="R26" s="7">
        <v>44622</v>
      </c>
      <c r="S26" s="6">
        <v>44638</v>
      </c>
      <c r="T26" s="4" t="s">
        <v>34</v>
      </c>
      <c r="U26" s="4">
        <v>-522</v>
      </c>
      <c r="V26" s="4">
        <v>0</v>
      </c>
      <c r="W26" s="4">
        <v>0</v>
      </c>
      <c r="X26" s="4" t="s">
        <v>116</v>
      </c>
      <c r="Y26" s="4" t="s">
        <v>117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2" sqref="A32:C3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5">
        <v>17456142358</v>
      </c>
      <c r="B2" s="6">
        <v>44622</v>
      </c>
      <c r="C2" s="6">
        <v>44623</v>
      </c>
      <c r="D2" s="4">
        <v>209</v>
      </c>
      <c r="E2" s="4" t="str">
        <f>VLOOKUP(A2,HOP!A:L,12,0)</f>
        <v>209.00</v>
      </c>
      <c r="F2" s="4" t="str">
        <f>VLOOKUP(A2,HOP!A:C,3,0)</f>
        <v>2431867</v>
      </c>
      <c r="G2" s="4">
        <f>D2-E2</f>
        <v>0</v>
      </c>
      <c r="H2" s="4" t="str">
        <f>$H$1&amp;F2</f>
        <v>，2431867</v>
      </c>
      <c r="I2" s="4" t="str">
        <f>VLOOKUP(A2,HOP!A:U,21,0)</f>
        <v>直连</v>
      </c>
    </row>
    <row r="3" s="4" customFormat="1" spans="1:9">
      <c r="A3" s="5">
        <v>17464425459</v>
      </c>
      <c r="B3" s="6">
        <v>44619</v>
      </c>
      <c r="C3" s="6">
        <v>44623</v>
      </c>
      <c r="D3" s="4">
        <v>1015</v>
      </c>
      <c r="E3" s="4" t="str">
        <f>VLOOKUP(A3,HOP!A:L,12,0)</f>
        <v>1015.00</v>
      </c>
      <c r="F3" s="4" t="str">
        <f>VLOOKUP(A3,HOP!A:C,3,0)</f>
        <v>2432998</v>
      </c>
      <c r="G3" s="4">
        <f t="shared" ref="G3:G24" si="0">D3-E3</f>
        <v>0</v>
      </c>
      <c r="H3" s="4" t="str">
        <f t="shared" ref="H3:H24" si="1">$H$1&amp;F3</f>
        <v>，2432998</v>
      </c>
      <c r="I3" s="4" t="str">
        <f>VLOOKUP(A3,HOP!A:U,21,0)</f>
        <v>直连</v>
      </c>
    </row>
    <row r="4" s="4" customFormat="1" spans="1:9">
      <c r="A4" s="5">
        <v>17517492318</v>
      </c>
      <c r="B4" s="6">
        <v>44621</v>
      </c>
      <c r="C4" s="6">
        <v>44623</v>
      </c>
      <c r="D4" s="4">
        <v>257</v>
      </c>
      <c r="E4" s="4" t="str">
        <f>VLOOKUP(A4,HOP!A:L,12,0)</f>
        <v>257.00</v>
      </c>
      <c r="F4" s="4" t="str">
        <f>VLOOKUP(A4,HOP!A:C,3,0)</f>
        <v>2441144</v>
      </c>
      <c r="G4" s="4">
        <f t="shared" si="0"/>
        <v>0</v>
      </c>
      <c r="H4" s="4" t="str">
        <f t="shared" si="1"/>
        <v>，2441144</v>
      </c>
      <c r="I4" s="4" t="str">
        <f>VLOOKUP(A4,HOP!A:U,21,0)</f>
        <v>直连</v>
      </c>
    </row>
    <row r="5" s="4" customFormat="1" spans="1:9">
      <c r="A5" s="5">
        <v>17524354880</v>
      </c>
      <c r="B5" s="6">
        <v>44621</v>
      </c>
      <c r="C5" s="6">
        <v>44623</v>
      </c>
      <c r="D5" s="4">
        <v>356</v>
      </c>
      <c r="E5" s="4" t="str">
        <f>VLOOKUP(A5,HOP!A:L,12,0)</f>
        <v>356.00</v>
      </c>
      <c r="F5" s="4" t="str">
        <f>VLOOKUP(A5,HOP!A:C,3,0)</f>
        <v>2442120</v>
      </c>
      <c r="G5" s="4">
        <f t="shared" si="0"/>
        <v>0</v>
      </c>
      <c r="H5" s="4" t="str">
        <f t="shared" si="1"/>
        <v>，2442120</v>
      </c>
      <c r="I5" s="4" t="str">
        <f>VLOOKUP(A5,HOP!A:U,21,0)</f>
        <v>直连</v>
      </c>
    </row>
    <row r="6" s="4" customFormat="1" hidden="1" spans="1:9">
      <c r="A6" s="5">
        <v>17525819212</v>
      </c>
      <c r="B6" s="6">
        <v>44622</v>
      </c>
      <c r="C6" s="6">
        <v>44623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17532552828</v>
      </c>
      <c r="B7" s="6">
        <v>44622</v>
      </c>
      <c r="C7" s="6">
        <v>44623</v>
      </c>
      <c r="D7" s="4">
        <v>96</v>
      </c>
      <c r="E7" s="4" t="str">
        <f>VLOOKUP(A7,HOP!A:L,12,0)</f>
        <v>96.00</v>
      </c>
      <c r="F7" s="4" t="str">
        <f>VLOOKUP(A7,HOP!A:C,3,0)</f>
        <v>2444044</v>
      </c>
      <c r="G7" s="4">
        <f t="shared" si="0"/>
        <v>0</v>
      </c>
      <c r="H7" s="4" t="str">
        <f t="shared" si="1"/>
        <v>，2444044</v>
      </c>
      <c r="I7" s="4" t="str">
        <f>VLOOKUP(A7,HOP!A:U,21,0)</f>
        <v>直连</v>
      </c>
    </row>
    <row r="8" s="4" customFormat="1" spans="1:9">
      <c r="A8" s="5">
        <v>17532687794</v>
      </c>
      <c r="B8" s="6">
        <v>44622</v>
      </c>
      <c r="C8" s="6">
        <v>44623</v>
      </c>
      <c r="D8" s="4">
        <v>190</v>
      </c>
      <c r="E8" s="4" t="str">
        <f>VLOOKUP(A8,HOP!A:L,12,0)</f>
        <v>190.00</v>
      </c>
      <c r="F8" s="4" t="str">
        <f>VLOOKUP(A8,HOP!A:C,3,0)</f>
        <v>2444069</v>
      </c>
      <c r="G8" s="4">
        <f t="shared" si="0"/>
        <v>0</v>
      </c>
      <c r="H8" s="4" t="str">
        <f t="shared" si="1"/>
        <v>，2444069</v>
      </c>
      <c r="I8" s="4" t="str">
        <f>VLOOKUP(A8,HOP!A:U,21,0)</f>
        <v>直连</v>
      </c>
    </row>
    <row r="9" s="4" customFormat="1" spans="1:10">
      <c r="A9" s="5">
        <v>17533209352</v>
      </c>
      <c r="B9" s="6">
        <v>44622</v>
      </c>
      <c r="C9" s="6">
        <v>44623</v>
      </c>
      <c r="D9" s="4">
        <v>271</v>
      </c>
      <c r="E9" s="4" t="str">
        <f>VLOOKUP(A9,HOP!A:L,12,0)</f>
        <v>0.00</v>
      </c>
      <c r="F9" s="4" t="str">
        <f>VLOOKUP(A9,HOP!A:C,3,0)</f>
        <v>2444128</v>
      </c>
      <c r="G9" s="4">
        <f t="shared" si="0"/>
        <v>271</v>
      </c>
      <c r="H9" s="4" t="str">
        <f t="shared" si="1"/>
        <v>，2444128</v>
      </c>
      <c r="I9" s="4" t="str">
        <f>VLOOKUP(A9,HOP!A:U,21,0)</f>
        <v>直连</v>
      </c>
      <c r="J9" s="4" t="s">
        <v>130</v>
      </c>
    </row>
    <row r="10" s="4" customFormat="1" spans="1:9">
      <c r="A10" s="5">
        <v>17533518925</v>
      </c>
      <c r="B10" s="6">
        <v>44622</v>
      </c>
      <c r="C10" s="6">
        <v>44623</v>
      </c>
      <c r="D10" s="4">
        <v>152</v>
      </c>
      <c r="E10" s="4" t="str">
        <f>VLOOKUP(A10,HOP!A:L,12,0)</f>
        <v>152.00</v>
      </c>
      <c r="F10" s="4" t="str">
        <f>VLOOKUP(A10,HOP!A:C,3,0)</f>
        <v>2444153</v>
      </c>
      <c r="G10" s="4">
        <f t="shared" si="0"/>
        <v>0</v>
      </c>
      <c r="H10" s="4" t="str">
        <f t="shared" si="1"/>
        <v>，2444153</v>
      </c>
      <c r="I10" s="4" t="str">
        <f>VLOOKUP(A10,HOP!A:U,21,0)</f>
        <v>直连</v>
      </c>
    </row>
    <row r="11" s="4" customFormat="1" spans="1:9">
      <c r="A11" s="5">
        <v>17533520280</v>
      </c>
      <c r="B11" s="6">
        <v>44622</v>
      </c>
      <c r="C11" s="6">
        <v>44623</v>
      </c>
      <c r="D11" s="4">
        <v>113</v>
      </c>
      <c r="E11" s="4" t="str">
        <f>VLOOKUP(A11,HOP!A:L,12,0)</f>
        <v>113.00</v>
      </c>
      <c r="F11" s="4" t="str">
        <f>VLOOKUP(A11,HOP!A:C,3,0)</f>
        <v>2444156</v>
      </c>
      <c r="G11" s="4">
        <f t="shared" si="0"/>
        <v>0</v>
      </c>
      <c r="H11" s="4" t="str">
        <f t="shared" si="1"/>
        <v>，2444156</v>
      </c>
      <c r="I11" s="4" t="str">
        <f>VLOOKUP(A11,HOP!A:U,21,0)</f>
        <v>直连</v>
      </c>
    </row>
    <row r="12" s="4" customFormat="1" spans="1:9">
      <c r="A12" s="5">
        <v>17534122436</v>
      </c>
      <c r="B12" s="6">
        <v>44622</v>
      </c>
      <c r="C12" s="6">
        <v>44623</v>
      </c>
      <c r="D12" s="4">
        <v>295</v>
      </c>
      <c r="E12" s="4" t="str">
        <f>VLOOKUP(A12,HOP!A:L,12,0)</f>
        <v>295.00</v>
      </c>
      <c r="F12" s="4" t="str">
        <f>VLOOKUP(A12,HOP!A:C,3,0)</f>
        <v>2444394</v>
      </c>
      <c r="G12" s="4">
        <f t="shared" si="0"/>
        <v>0</v>
      </c>
      <c r="H12" s="4" t="str">
        <f t="shared" si="1"/>
        <v>，2444394</v>
      </c>
      <c r="I12" s="4" t="str">
        <f>VLOOKUP(A12,HOP!A:U,21,0)</f>
        <v>直连</v>
      </c>
    </row>
    <row r="13" s="4" customFormat="1" spans="1:9">
      <c r="A13" s="5">
        <v>17534169303</v>
      </c>
      <c r="B13" s="6">
        <v>44622</v>
      </c>
      <c r="C13" s="6">
        <v>44623</v>
      </c>
      <c r="D13" s="4">
        <v>942</v>
      </c>
      <c r="E13" s="4" t="str">
        <f>VLOOKUP(A13,HOP!A:L,12,0)</f>
        <v>942.00</v>
      </c>
      <c r="F13" s="4" t="str">
        <f>VLOOKUP(A13,HOP!A:C,3,0)</f>
        <v>2444428</v>
      </c>
      <c r="G13" s="4">
        <f t="shared" si="0"/>
        <v>0</v>
      </c>
      <c r="H13" s="4" t="str">
        <f t="shared" si="1"/>
        <v>，2444428</v>
      </c>
      <c r="I13" s="4" t="str">
        <f>VLOOKUP(A13,HOP!A:U,21,0)</f>
        <v>直连</v>
      </c>
    </row>
    <row r="14" s="4" customFormat="1" spans="1:9">
      <c r="A14" s="5">
        <v>17534344857</v>
      </c>
      <c r="B14" s="6">
        <v>44622</v>
      </c>
      <c r="C14" s="6">
        <v>44623</v>
      </c>
      <c r="D14" s="4">
        <v>350</v>
      </c>
      <c r="E14" s="4" t="str">
        <f>VLOOKUP(A14,HOP!A:L,12,0)</f>
        <v>350.00</v>
      </c>
      <c r="F14" s="4" t="str">
        <f>VLOOKUP(A14,HOP!A:C,3,0)</f>
        <v>2444500</v>
      </c>
      <c r="G14" s="4">
        <f t="shared" si="0"/>
        <v>0</v>
      </c>
      <c r="H14" s="4" t="str">
        <f t="shared" si="1"/>
        <v>，2444500</v>
      </c>
      <c r="I14" s="4" t="str">
        <f>VLOOKUP(A14,HOP!A:U,21,0)</f>
        <v>直连</v>
      </c>
    </row>
    <row r="15" s="4" customFormat="1" spans="1:9">
      <c r="A15" s="5">
        <v>17534659800</v>
      </c>
      <c r="B15" s="6">
        <v>44622</v>
      </c>
      <c r="C15" s="6">
        <v>44623</v>
      </c>
      <c r="D15" s="4">
        <v>202</v>
      </c>
      <c r="E15" s="4" t="str">
        <f>VLOOKUP(A15,HOP!A:L,12,0)</f>
        <v>202.00</v>
      </c>
      <c r="F15" s="4" t="str">
        <f>VLOOKUP(A15,HOP!A:C,3,0)</f>
        <v>2444636</v>
      </c>
      <c r="G15" s="4">
        <f t="shared" si="0"/>
        <v>0</v>
      </c>
      <c r="H15" s="4" t="str">
        <f t="shared" si="1"/>
        <v>，2444636</v>
      </c>
      <c r="I15" s="4" t="str">
        <f>VLOOKUP(A15,HOP!A:U,21,0)</f>
        <v>直连</v>
      </c>
    </row>
    <row r="16" s="4" customFormat="1" spans="1:9">
      <c r="A16" s="5">
        <v>17539366335</v>
      </c>
      <c r="B16" s="6">
        <v>44622</v>
      </c>
      <c r="C16" s="6">
        <v>44623</v>
      </c>
      <c r="D16" s="4">
        <v>426</v>
      </c>
      <c r="E16" s="4" t="str">
        <f>VLOOKUP(A16,HOP!A:L,12,0)</f>
        <v>426.00</v>
      </c>
      <c r="F16" s="4" t="str">
        <f>VLOOKUP(A16,HOP!A:C,3,0)</f>
        <v>2444864</v>
      </c>
      <c r="G16" s="4">
        <f t="shared" si="0"/>
        <v>0</v>
      </c>
      <c r="H16" s="4" t="str">
        <f t="shared" si="1"/>
        <v>，2444864</v>
      </c>
      <c r="I16" s="4" t="str">
        <f>VLOOKUP(A16,HOP!A:U,21,0)</f>
        <v>直连</v>
      </c>
    </row>
    <row r="17" s="4" customFormat="1" spans="1:9">
      <c r="A17" s="5">
        <v>17539390384</v>
      </c>
      <c r="B17" s="6">
        <v>44622</v>
      </c>
      <c r="C17" s="6">
        <v>44623</v>
      </c>
      <c r="D17" s="4">
        <v>426</v>
      </c>
      <c r="E17" s="4" t="str">
        <f>VLOOKUP(A17,HOP!A:L,12,0)</f>
        <v>426.00</v>
      </c>
      <c r="F17" s="4" t="str">
        <f>VLOOKUP(A17,HOP!A:C,3,0)</f>
        <v>2444872</v>
      </c>
      <c r="G17" s="4">
        <f t="shared" si="0"/>
        <v>0</v>
      </c>
      <c r="H17" s="4" t="str">
        <f t="shared" si="1"/>
        <v>，2444872</v>
      </c>
      <c r="I17" s="4" t="str">
        <f>VLOOKUP(A17,HOP!A:U,21,0)</f>
        <v>直连</v>
      </c>
    </row>
    <row r="18" s="4" customFormat="1" spans="1:9">
      <c r="A18" s="5">
        <v>17539423913</v>
      </c>
      <c r="B18" s="6">
        <v>44622</v>
      </c>
      <c r="C18" s="6">
        <v>44623</v>
      </c>
      <c r="D18" s="4">
        <v>426</v>
      </c>
      <c r="E18" s="4" t="str">
        <f>VLOOKUP(A18,HOP!A:L,12,0)</f>
        <v>426.00</v>
      </c>
      <c r="F18" s="4" t="str">
        <f>VLOOKUP(A18,HOP!A:C,3,0)</f>
        <v>2444879</v>
      </c>
      <c r="G18" s="4">
        <f t="shared" si="0"/>
        <v>0</v>
      </c>
      <c r="H18" s="4" t="str">
        <f t="shared" si="1"/>
        <v>，2444879</v>
      </c>
      <c r="I18" s="4" t="str">
        <f>VLOOKUP(A18,HOP!A:U,21,0)</f>
        <v>直连</v>
      </c>
    </row>
    <row r="19" s="4" customFormat="1" spans="1:9">
      <c r="A19" s="5">
        <v>17539782619</v>
      </c>
      <c r="B19" s="6">
        <v>44622</v>
      </c>
      <c r="C19" s="6">
        <v>44623</v>
      </c>
      <c r="D19" s="4">
        <v>166</v>
      </c>
      <c r="E19" s="4" t="str">
        <f>VLOOKUP(A19,HOP!A:L,12,0)</f>
        <v>166.00</v>
      </c>
      <c r="F19" s="4" t="str">
        <f>VLOOKUP(A19,HOP!A:C,3,0)</f>
        <v>2445017</v>
      </c>
      <c r="G19" s="4">
        <f t="shared" si="0"/>
        <v>0</v>
      </c>
      <c r="H19" s="4" t="str">
        <f t="shared" si="1"/>
        <v>，2445017</v>
      </c>
      <c r="I19" s="4" t="str">
        <f>VLOOKUP(A19,HOP!A:U,21,0)</f>
        <v>直连</v>
      </c>
    </row>
    <row r="20" s="4" customFormat="1" spans="1:9">
      <c r="A20" s="5">
        <v>17539933336</v>
      </c>
      <c r="B20" s="6">
        <v>44622</v>
      </c>
      <c r="C20" s="6">
        <v>44623</v>
      </c>
      <c r="D20" s="4">
        <v>244</v>
      </c>
      <c r="E20" s="4" t="str">
        <f>VLOOKUP(A20,HOP!A:L,12,0)</f>
        <v>244.00</v>
      </c>
      <c r="F20" s="4" t="str">
        <f>VLOOKUP(A20,HOP!A:C,3,0)</f>
        <v>2445085</v>
      </c>
      <c r="G20" s="4">
        <f t="shared" si="0"/>
        <v>0</v>
      </c>
      <c r="H20" s="4" t="str">
        <f t="shared" si="1"/>
        <v>，2445085</v>
      </c>
      <c r="I20" s="4" t="str">
        <f>VLOOKUP(A20,HOP!A:U,21,0)</f>
        <v>直连</v>
      </c>
    </row>
    <row r="21" s="4" customFormat="1" spans="1:9">
      <c r="A21" s="5">
        <v>17540150958</v>
      </c>
      <c r="B21" s="6">
        <v>44622</v>
      </c>
      <c r="C21" s="6">
        <v>44623</v>
      </c>
      <c r="D21" s="4">
        <v>194</v>
      </c>
      <c r="E21" s="4" t="str">
        <f>VLOOKUP(A21,HOP!A:L,12,0)</f>
        <v>194.00</v>
      </c>
      <c r="F21" s="4" t="str">
        <f>VLOOKUP(A21,HOP!A:C,3,0)</f>
        <v>2445192</v>
      </c>
      <c r="G21" s="4">
        <f t="shared" si="0"/>
        <v>0</v>
      </c>
      <c r="H21" s="4" t="str">
        <f t="shared" si="1"/>
        <v>，2445192</v>
      </c>
      <c r="I21" s="4" t="str">
        <f>VLOOKUP(A21,HOP!A:U,21,0)</f>
        <v>直连</v>
      </c>
    </row>
    <row r="22" s="4" customFormat="1" hidden="1" spans="1:9">
      <c r="A22" s="5">
        <v>17540319684</v>
      </c>
      <c r="B22" s="6">
        <v>44622</v>
      </c>
      <c r="C22" s="6">
        <v>44623</v>
      </c>
      <c r="D22" s="4">
        <v>0</v>
      </c>
      <c r="E22" s="4" t="str">
        <f>VLOOKUP(A22,HOP!A:L,12,0)</f>
        <v>0.00</v>
      </c>
      <c r="F22" s="4" t="str">
        <f>VLOOKUP(A22,HOP!A:C,3,0)</f>
        <v>2445274</v>
      </c>
      <c r="G22" s="4">
        <f t="shared" si="0"/>
        <v>0</v>
      </c>
      <c r="H22" s="4" t="str">
        <f t="shared" si="1"/>
        <v>，2445274</v>
      </c>
      <c r="I22" s="4" t="str">
        <f>VLOOKUP(A22,HOP!A:U,21,0)</f>
        <v>直采</v>
      </c>
    </row>
    <row r="23" s="4" customFormat="1" spans="1:9">
      <c r="A23" s="5">
        <v>17540546461</v>
      </c>
      <c r="B23" s="6">
        <v>44622</v>
      </c>
      <c r="C23" s="6">
        <v>44623</v>
      </c>
      <c r="D23" s="4">
        <v>143</v>
      </c>
      <c r="E23" s="4" t="str">
        <f>VLOOKUP(A23,HOP!A:L,12,0)</f>
        <v>143.00</v>
      </c>
      <c r="F23" s="4" t="str">
        <f>VLOOKUP(A23,HOP!A:C,3,0)</f>
        <v>2445393</v>
      </c>
      <c r="G23" s="4">
        <f t="shared" si="0"/>
        <v>0</v>
      </c>
      <c r="H23" s="4" t="str">
        <f t="shared" si="1"/>
        <v>，2445393</v>
      </c>
      <c r="I23" s="4" t="str">
        <f>VLOOKUP(A23,HOP!A:U,21,0)</f>
        <v>直连</v>
      </c>
    </row>
    <row r="24" s="4" customFormat="1" spans="1:9">
      <c r="A24" s="5">
        <v>17540638817</v>
      </c>
      <c r="B24" s="6">
        <v>44622</v>
      </c>
      <c r="C24" s="6">
        <v>44623</v>
      </c>
      <c r="D24" s="4">
        <v>126</v>
      </c>
      <c r="E24" s="4" t="str">
        <f>VLOOKUP(A24,HOP!A:L,12,0)</f>
        <v>126.00</v>
      </c>
      <c r="F24" s="4" t="str">
        <f>VLOOKUP(A24,HOP!A:C,3,0)</f>
        <v>2445414</v>
      </c>
      <c r="G24" s="4">
        <f t="shared" si="0"/>
        <v>0</v>
      </c>
      <c r="H24" s="4" t="str">
        <f t="shared" si="1"/>
        <v>，2445414</v>
      </c>
      <c r="I24" s="4" t="str">
        <f>VLOOKUP(A24,HOP!A:U,21,0)</f>
        <v>直连</v>
      </c>
    </row>
    <row r="26" spans="4:4">
      <c r="D26" s="4">
        <f>SUM(D2:D25)</f>
        <v>6599</v>
      </c>
    </row>
    <row r="27" spans="4:4">
      <c r="D27" s="4" t="s">
        <v>131</v>
      </c>
    </row>
    <row r="32" spans="1:3">
      <c r="A32" s="4" t="s">
        <v>132</v>
      </c>
      <c r="C32" s="4">
        <v>6328</v>
      </c>
    </row>
    <row r="33" spans="1:3">
      <c r="A33" s="4" t="s">
        <v>133</v>
      </c>
      <c r="C33" s="4">
        <v>271</v>
      </c>
    </row>
    <row r="34" spans="1:3">
      <c r="A34" s="4" t="s">
        <v>134</v>
      </c>
      <c r="C34" s="4">
        <f>SUBTOTAL(9,C32:C33)</f>
        <v>6599</v>
      </c>
    </row>
  </sheetData>
  <autoFilter ref="A1:XFD27">
    <filterColumn colId="3">
      <filters blank="1">
        <filter val="190"/>
        <filter val="350"/>
        <filter val="152"/>
        <filter val="113"/>
        <filter val="194"/>
        <filter val="295"/>
        <filter val="1015"/>
        <filter val="96"/>
        <filter val="356"/>
        <filter val="257"/>
        <filter val="6599"/>
        <filter val="126"/>
        <filter val="166"/>
        <filter val="426"/>
        <filter val="271"/>
        <filter val="6599 CNY"/>
        <filter val="202"/>
        <filter val="942"/>
        <filter val="143"/>
        <filter val="244"/>
        <filter val="2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</row>
    <row r="2" s="1" customFormat="1" spans="1:21">
      <c r="A2" s="3">
        <v>17540638817</v>
      </c>
      <c r="B2" s="1" t="s">
        <v>153</v>
      </c>
      <c r="C2" s="1" t="s">
        <v>154</v>
      </c>
      <c r="D2" s="1" t="s">
        <v>155</v>
      </c>
      <c r="E2" s="1" t="s">
        <v>126</v>
      </c>
      <c r="F2" s="1" t="s">
        <v>153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</row>
    <row r="3" s="1" customFormat="1" spans="1:21">
      <c r="A3" s="3">
        <v>17540546461</v>
      </c>
      <c r="B3" s="1" t="s">
        <v>153</v>
      </c>
      <c r="C3" s="1" t="s">
        <v>168</v>
      </c>
      <c r="D3" s="1" t="s">
        <v>169</v>
      </c>
      <c r="E3" s="1" t="s">
        <v>121</v>
      </c>
      <c r="F3" s="1" t="s">
        <v>153</v>
      </c>
      <c r="G3" s="1" t="s">
        <v>156</v>
      </c>
      <c r="H3" s="1" t="s">
        <v>157</v>
      </c>
      <c r="I3" s="1" t="s">
        <v>170</v>
      </c>
      <c r="J3" s="1" t="s">
        <v>159</v>
      </c>
      <c r="K3" s="1" t="s">
        <v>170</v>
      </c>
      <c r="L3" s="1" t="s">
        <v>170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171</v>
      </c>
      <c r="S3" s="1" t="s">
        <v>165</v>
      </c>
      <c r="T3" s="1" t="s">
        <v>166</v>
      </c>
      <c r="U3" s="1" t="s">
        <v>167</v>
      </c>
    </row>
    <row r="4" s="1" customFormat="1" spans="1:21">
      <c r="A4" s="3">
        <v>17540319684</v>
      </c>
      <c r="B4" s="1" t="s">
        <v>153</v>
      </c>
      <c r="C4" s="1" t="s">
        <v>172</v>
      </c>
      <c r="D4" s="1" t="s">
        <v>173</v>
      </c>
      <c r="E4" s="1" t="s">
        <v>115</v>
      </c>
      <c r="F4" s="1" t="s">
        <v>153</v>
      </c>
      <c r="G4" s="1" t="s">
        <v>156</v>
      </c>
      <c r="H4" s="1" t="s">
        <v>157</v>
      </c>
      <c r="I4" s="1" t="s">
        <v>174</v>
      </c>
      <c r="J4" s="1" t="s">
        <v>159</v>
      </c>
      <c r="K4" s="1" t="s">
        <v>174</v>
      </c>
      <c r="L4" s="1" t="s">
        <v>161</v>
      </c>
      <c r="M4" s="1" t="s">
        <v>175</v>
      </c>
      <c r="N4" s="1" t="s">
        <v>175</v>
      </c>
      <c r="O4" s="1" t="s">
        <v>161</v>
      </c>
      <c r="P4" s="1" t="s">
        <v>162</v>
      </c>
      <c r="Q4" s="1" t="s">
        <v>163</v>
      </c>
      <c r="R4" s="1" t="s">
        <v>176</v>
      </c>
      <c r="S4" s="1" t="s">
        <v>165</v>
      </c>
      <c r="T4" s="1" t="s">
        <v>166</v>
      </c>
      <c r="U4" s="1" t="s">
        <v>177</v>
      </c>
    </row>
    <row r="5" s="1" customFormat="1" spans="1:21">
      <c r="A5" s="3">
        <v>17540150958</v>
      </c>
      <c r="B5" s="1" t="s">
        <v>153</v>
      </c>
      <c r="C5" s="1" t="s">
        <v>178</v>
      </c>
      <c r="D5" s="1" t="s">
        <v>179</v>
      </c>
      <c r="E5" s="1" t="s">
        <v>111</v>
      </c>
      <c r="F5" s="1" t="s">
        <v>153</v>
      </c>
      <c r="G5" s="1" t="s">
        <v>156</v>
      </c>
      <c r="H5" s="1" t="s">
        <v>157</v>
      </c>
      <c r="I5" s="1" t="s">
        <v>180</v>
      </c>
      <c r="J5" s="1" t="s">
        <v>159</v>
      </c>
      <c r="K5" s="1" t="s">
        <v>180</v>
      </c>
      <c r="L5" s="1" t="s">
        <v>180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181</v>
      </c>
      <c r="S5" s="1" t="s">
        <v>165</v>
      </c>
      <c r="T5" s="1" t="s">
        <v>166</v>
      </c>
      <c r="U5" s="1" t="s">
        <v>167</v>
      </c>
    </row>
    <row r="6" s="1" customFormat="1" spans="1:21">
      <c r="A6" s="3">
        <v>17539933336</v>
      </c>
      <c r="B6" s="1" t="s">
        <v>153</v>
      </c>
      <c r="C6" s="1" t="s">
        <v>182</v>
      </c>
      <c r="D6" s="1" t="s">
        <v>183</v>
      </c>
      <c r="E6" s="1" t="s">
        <v>106</v>
      </c>
      <c r="F6" s="1" t="s">
        <v>153</v>
      </c>
      <c r="G6" s="1" t="s">
        <v>156</v>
      </c>
      <c r="H6" s="1" t="s">
        <v>157</v>
      </c>
      <c r="I6" s="1" t="s">
        <v>184</v>
      </c>
      <c r="J6" s="1" t="s">
        <v>159</v>
      </c>
      <c r="K6" s="1" t="s">
        <v>184</v>
      </c>
      <c r="L6" s="1" t="s">
        <v>184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185</v>
      </c>
      <c r="S6" s="1" t="s">
        <v>165</v>
      </c>
      <c r="T6" s="1" t="s">
        <v>166</v>
      </c>
      <c r="U6" s="1" t="s">
        <v>167</v>
      </c>
    </row>
    <row r="7" s="1" customFormat="1" spans="1:21">
      <c r="A7" s="3">
        <v>17539782619</v>
      </c>
      <c r="B7" s="1" t="s">
        <v>153</v>
      </c>
      <c r="C7" s="1" t="s">
        <v>186</v>
      </c>
      <c r="D7" s="1" t="s">
        <v>187</v>
      </c>
      <c r="E7" s="1" t="s">
        <v>103</v>
      </c>
      <c r="F7" s="1" t="s">
        <v>153</v>
      </c>
      <c r="G7" s="1" t="s">
        <v>156</v>
      </c>
      <c r="H7" s="1" t="s">
        <v>157</v>
      </c>
      <c r="I7" s="1" t="s">
        <v>188</v>
      </c>
      <c r="J7" s="1" t="s">
        <v>159</v>
      </c>
      <c r="K7" s="1" t="s">
        <v>188</v>
      </c>
      <c r="L7" s="1" t="s">
        <v>188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189</v>
      </c>
      <c r="S7" s="1" t="s">
        <v>165</v>
      </c>
      <c r="T7" s="1" t="s">
        <v>166</v>
      </c>
      <c r="U7" s="1" t="s">
        <v>167</v>
      </c>
    </row>
    <row r="8" s="1" customFormat="1" spans="1:21">
      <c r="A8" s="3">
        <v>17539423913</v>
      </c>
      <c r="B8" s="1" t="s">
        <v>153</v>
      </c>
      <c r="C8" s="1" t="s">
        <v>190</v>
      </c>
      <c r="D8" s="1" t="s">
        <v>191</v>
      </c>
      <c r="E8" s="1" t="s">
        <v>192</v>
      </c>
      <c r="F8" s="1" t="s">
        <v>153</v>
      </c>
      <c r="G8" s="1" t="s">
        <v>156</v>
      </c>
      <c r="H8" s="1" t="s">
        <v>157</v>
      </c>
      <c r="I8" s="1" t="s">
        <v>193</v>
      </c>
      <c r="J8" s="1" t="s">
        <v>159</v>
      </c>
      <c r="K8" s="1" t="s">
        <v>193</v>
      </c>
      <c r="L8" s="1" t="s">
        <v>193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194</v>
      </c>
      <c r="S8" s="1" t="s">
        <v>165</v>
      </c>
      <c r="T8" s="1" t="s">
        <v>166</v>
      </c>
      <c r="U8" s="1" t="s">
        <v>167</v>
      </c>
    </row>
    <row r="9" s="1" customFormat="1" spans="1:21">
      <c r="A9" s="3">
        <v>17539390384</v>
      </c>
      <c r="B9" s="1" t="s">
        <v>153</v>
      </c>
      <c r="C9" s="1" t="s">
        <v>195</v>
      </c>
      <c r="D9" s="1" t="s">
        <v>191</v>
      </c>
      <c r="E9" s="1" t="s">
        <v>196</v>
      </c>
      <c r="F9" s="1" t="s">
        <v>153</v>
      </c>
      <c r="G9" s="1" t="s">
        <v>156</v>
      </c>
      <c r="H9" s="1" t="s">
        <v>157</v>
      </c>
      <c r="I9" s="1" t="s">
        <v>193</v>
      </c>
      <c r="J9" s="1" t="s">
        <v>159</v>
      </c>
      <c r="K9" s="1" t="s">
        <v>193</v>
      </c>
      <c r="L9" s="1" t="s">
        <v>193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197</v>
      </c>
      <c r="S9" s="1" t="s">
        <v>165</v>
      </c>
      <c r="T9" s="1" t="s">
        <v>166</v>
      </c>
      <c r="U9" s="1" t="s">
        <v>167</v>
      </c>
    </row>
    <row r="10" s="1" customFormat="1" spans="1:21">
      <c r="A10" s="3">
        <v>17539366335</v>
      </c>
      <c r="B10" s="1" t="s">
        <v>153</v>
      </c>
      <c r="C10" s="1" t="s">
        <v>198</v>
      </c>
      <c r="D10" s="1" t="s">
        <v>191</v>
      </c>
      <c r="E10" s="1" t="s">
        <v>199</v>
      </c>
      <c r="F10" s="1" t="s">
        <v>153</v>
      </c>
      <c r="G10" s="1" t="s">
        <v>156</v>
      </c>
      <c r="H10" s="1" t="s">
        <v>157</v>
      </c>
      <c r="I10" s="1" t="s">
        <v>193</v>
      </c>
      <c r="J10" s="1" t="s">
        <v>159</v>
      </c>
      <c r="K10" s="1" t="s">
        <v>193</v>
      </c>
      <c r="L10" s="1" t="s">
        <v>193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200</v>
      </c>
      <c r="S10" s="1" t="s">
        <v>165</v>
      </c>
      <c r="T10" s="1" t="s">
        <v>166</v>
      </c>
      <c r="U10" s="1" t="s">
        <v>167</v>
      </c>
    </row>
    <row r="11" s="1" customFormat="1" spans="1:21">
      <c r="A11" s="3">
        <v>17534659800</v>
      </c>
      <c r="B11" s="1" t="s">
        <v>153</v>
      </c>
      <c r="C11" s="1" t="s">
        <v>201</v>
      </c>
      <c r="D11" s="1" t="s">
        <v>183</v>
      </c>
      <c r="E11" s="1" t="s">
        <v>89</v>
      </c>
      <c r="F11" s="1" t="s">
        <v>153</v>
      </c>
      <c r="G11" s="1" t="s">
        <v>156</v>
      </c>
      <c r="H11" s="1" t="s">
        <v>157</v>
      </c>
      <c r="I11" s="1" t="s">
        <v>202</v>
      </c>
      <c r="J11" s="1" t="s">
        <v>159</v>
      </c>
      <c r="K11" s="1" t="s">
        <v>202</v>
      </c>
      <c r="L11" s="1" t="s">
        <v>202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203</v>
      </c>
      <c r="S11" s="1" t="s">
        <v>165</v>
      </c>
      <c r="T11" s="1" t="s">
        <v>166</v>
      </c>
      <c r="U11" s="1" t="s">
        <v>167</v>
      </c>
    </row>
    <row r="12" s="1" customFormat="1" spans="1:21">
      <c r="A12" s="3">
        <v>17534344857</v>
      </c>
      <c r="B12" s="1" t="s">
        <v>153</v>
      </c>
      <c r="C12" s="1" t="s">
        <v>204</v>
      </c>
      <c r="D12" s="1" t="s">
        <v>205</v>
      </c>
      <c r="E12" s="1" t="s">
        <v>84</v>
      </c>
      <c r="F12" s="1" t="s">
        <v>153</v>
      </c>
      <c r="G12" s="1" t="s">
        <v>156</v>
      </c>
      <c r="H12" s="1" t="s">
        <v>157</v>
      </c>
      <c r="I12" s="1" t="s">
        <v>206</v>
      </c>
      <c r="J12" s="1" t="s">
        <v>159</v>
      </c>
      <c r="K12" s="1" t="s">
        <v>206</v>
      </c>
      <c r="L12" s="1" t="s">
        <v>206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207</v>
      </c>
      <c r="S12" s="1" t="s">
        <v>165</v>
      </c>
      <c r="T12" s="1" t="s">
        <v>166</v>
      </c>
      <c r="U12" s="1" t="s">
        <v>167</v>
      </c>
    </row>
    <row r="13" s="1" customFormat="1" spans="1:21">
      <c r="A13" s="3">
        <v>17534169303</v>
      </c>
      <c r="B13" s="1" t="s">
        <v>153</v>
      </c>
      <c r="C13" s="1" t="s">
        <v>208</v>
      </c>
      <c r="D13" s="1" t="s">
        <v>209</v>
      </c>
      <c r="E13" s="1" t="s">
        <v>210</v>
      </c>
      <c r="F13" s="1" t="s">
        <v>153</v>
      </c>
      <c r="G13" s="1" t="s">
        <v>156</v>
      </c>
      <c r="H13" s="1" t="s">
        <v>157</v>
      </c>
      <c r="I13" s="1" t="s">
        <v>211</v>
      </c>
      <c r="J13" s="1" t="s">
        <v>159</v>
      </c>
      <c r="K13" s="1" t="s">
        <v>211</v>
      </c>
      <c r="L13" s="1" t="s">
        <v>211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212</v>
      </c>
      <c r="S13" s="1" t="s">
        <v>165</v>
      </c>
      <c r="T13" s="1" t="s">
        <v>166</v>
      </c>
      <c r="U13" s="1" t="s">
        <v>167</v>
      </c>
    </row>
    <row r="14" s="1" customFormat="1" spans="1:21">
      <c r="A14" s="3">
        <v>17534122436</v>
      </c>
      <c r="B14" s="1" t="s">
        <v>153</v>
      </c>
      <c r="C14" s="1" t="s">
        <v>213</v>
      </c>
      <c r="D14" s="1" t="s">
        <v>214</v>
      </c>
      <c r="E14" s="1" t="s">
        <v>73</v>
      </c>
      <c r="F14" s="1" t="s">
        <v>153</v>
      </c>
      <c r="G14" s="1" t="s">
        <v>156</v>
      </c>
      <c r="H14" s="1" t="s">
        <v>157</v>
      </c>
      <c r="I14" s="1" t="s">
        <v>215</v>
      </c>
      <c r="J14" s="1" t="s">
        <v>159</v>
      </c>
      <c r="K14" s="1" t="s">
        <v>215</v>
      </c>
      <c r="L14" s="1" t="s">
        <v>215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216</v>
      </c>
      <c r="S14" s="1" t="s">
        <v>165</v>
      </c>
      <c r="T14" s="1" t="s">
        <v>166</v>
      </c>
      <c r="U14" s="1" t="s">
        <v>167</v>
      </c>
    </row>
    <row r="15" s="1" customFormat="1" spans="1:21">
      <c r="A15" s="3">
        <v>17533520280</v>
      </c>
      <c r="B15" s="1" t="s">
        <v>153</v>
      </c>
      <c r="C15" s="1" t="s">
        <v>217</v>
      </c>
      <c r="D15" s="1" t="s">
        <v>218</v>
      </c>
      <c r="E15" s="1" t="s">
        <v>219</v>
      </c>
      <c r="F15" s="1" t="s">
        <v>153</v>
      </c>
      <c r="G15" s="1" t="s">
        <v>156</v>
      </c>
      <c r="H15" s="1" t="s">
        <v>157</v>
      </c>
      <c r="I15" s="1" t="s">
        <v>220</v>
      </c>
      <c r="J15" s="1" t="s">
        <v>159</v>
      </c>
      <c r="K15" s="1" t="s">
        <v>220</v>
      </c>
      <c r="L15" s="1" t="s">
        <v>220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221</v>
      </c>
      <c r="S15" s="1" t="s">
        <v>165</v>
      </c>
      <c r="T15" s="1" t="s">
        <v>166</v>
      </c>
      <c r="U15" s="1" t="s">
        <v>167</v>
      </c>
    </row>
    <row r="16" s="1" customFormat="1" spans="1:21">
      <c r="A16" s="3">
        <v>17533518925</v>
      </c>
      <c r="B16" s="1" t="s">
        <v>153</v>
      </c>
      <c r="C16" s="1" t="s">
        <v>222</v>
      </c>
      <c r="D16" s="1" t="s">
        <v>223</v>
      </c>
      <c r="E16" s="1" t="s">
        <v>67</v>
      </c>
      <c r="F16" s="1" t="s">
        <v>153</v>
      </c>
      <c r="G16" s="1" t="s">
        <v>156</v>
      </c>
      <c r="H16" s="1" t="s">
        <v>157</v>
      </c>
      <c r="I16" s="1" t="s">
        <v>224</v>
      </c>
      <c r="J16" s="1" t="s">
        <v>159</v>
      </c>
      <c r="K16" s="1" t="s">
        <v>224</v>
      </c>
      <c r="L16" s="1" t="s">
        <v>224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163</v>
      </c>
      <c r="R16" s="1" t="s">
        <v>225</v>
      </c>
      <c r="S16" s="1" t="s">
        <v>165</v>
      </c>
      <c r="T16" s="1" t="s">
        <v>166</v>
      </c>
      <c r="U16" s="1" t="s">
        <v>167</v>
      </c>
    </row>
    <row r="17" s="1" customFormat="1" spans="1:21">
      <c r="A17" s="3">
        <v>17533209352</v>
      </c>
      <c r="B17" s="1" t="s">
        <v>153</v>
      </c>
      <c r="C17" s="1" t="s">
        <v>226</v>
      </c>
      <c r="D17" s="1" t="s">
        <v>227</v>
      </c>
      <c r="E17" s="1" t="s">
        <v>63</v>
      </c>
      <c r="F17" s="1" t="s">
        <v>153</v>
      </c>
      <c r="G17" s="1" t="s">
        <v>156</v>
      </c>
      <c r="H17" s="1" t="s">
        <v>157</v>
      </c>
      <c r="I17" s="1" t="s">
        <v>228</v>
      </c>
      <c r="J17" s="1" t="s">
        <v>159</v>
      </c>
      <c r="K17" s="1" t="s">
        <v>228</v>
      </c>
      <c r="L17" s="1" t="s">
        <v>161</v>
      </c>
      <c r="M17" s="1" t="s">
        <v>229</v>
      </c>
      <c r="N17" s="1" t="s">
        <v>229</v>
      </c>
      <c r="O17" s="1" t="s">
        <v>161</v>
      </c>
      <c r="P17" s="1" t="s">
        <v>162</v>
      </c>
      <c r="Q17" s="1" t="s">
        <v>163</v>
      </c>
      <c r="R17" s="1" t="s">
        <v>230</v>
      </c>
      <c r="S17" s="1" t="s">
        <v>165</v>
      </c>
      <c r="T17" s="1" t="s">
        <v>166</v>
      </c>
      <c r="U17" s="1" t="s">
        <v>167</v>
      </c>
    </row>
    <row r="18" s="1" customFormat="1" spans="1:21">
      <c r="A18" s="3">
        <v>17532687794</v>
      </c>
      <c r="B18" s="1" t="s">
        <v>153</v>
      </c>
      <c r="C18" s="1" t="s">
        <v>231</v>
      </c>
      <c r="D18" s="1" t="s">
        <v>232</v>
      </c>
      <c r="E18" s="1" t="s">
        <v>59</v>
      </c>
      <c r="F18" s="1" t="s">
        <v>153</v>
      </c>
      <c r="G18" s="1" t="s">
        <v>156</v>
      </c>
      <c r="H18" s="1" t="s">
        <v>157</v>
      </c>
      <c r="I18" s="1" t="s">
        <v>233</v>
      </c>
      <c r="J18" s="1" t="s">
        <v>159</v>
      </c>
      <c r="K18" s="1" t="s">
        <v>233</v>
      </c>
      <c r="L18" s="1" t="s">
        <v>233</v>
      </c>
      <c r="M18" s="1" t="s">
        <v>160</v>
      </c>
      <c r="N18" s="1" t="s">
        <v>160</v>
      </c>
      <c r="O18" s="1" t="s">
        <v>161</v>
      </c>
      <c r="P18" s="1" t="s">
        <v>162</v>
      </c>
      <c r="Q18" s="1" t="s">
        <v>163</v>
      </c>
      <c r="R18" s="1" t="s">
        <v>234</v>
      </c>
      <c r="S18" s="1" t="s">
        <v>165</v>
      </c>
      <c r="T18" s="1" t="s">
        <v>166</v>
      </c>
      <c r="U18" s="1" t="s">
        <v>167</v>
      </c>
    </row>
    <row r="19" s="1" customFormat="1" spans="1:21">
      <c r="A19" s="3">
        <v>17532552828</v>
      </c>
      <c r="B19" s="1" t="s">
        <v>153</v>
      </c>
      <c r="C19" s="1" t="s">
        <v>235</v>
      </c>
      <c r="D19" s="1" t="s">
        <v>236</v>
      </c>
      <c r="E19" s="1" t="s">
        <v>55</v>
      </c>
      <c r="F19" s="1" t="s">
        <v>153</v>
      </c>
      <c r="G19" s="1" t="s">
        <v>156</v>
      </c>
      <c r="H19" s="1" t="s">
        <v>157</v>
      </c>
      <c r="I19" s="1" t="s">
        <v>237</v>
      </c>
      <c r="J19" s="1" t="s">
        <v>159</v>
      </c>
      <c r="K19" s="1" t="s">
        <v>237</v>
      </c>
      <c r="L19" s="1" t="s">
        <v>237</v>
      </c>
      <c r="M19" s="1" t="s">
        <v>160</v>
      </c>
      <c r="N19" s="1" t="s">
        <v>160</v>
      </c>
      <c r="O19" s="1" t="s">
        <v>161</v>
      </c>
      <c r="P19" s="1" t="s">
        <v>162</v>
      </c>
      <c r="Q19" s="1" t="s">
        <v>163</v>
      </c>
      <c r="R19" s="1" t="s">
        <v>238</v>
      </c>
      <c r="S19" s="1" t="s">
        <v>165</v>
      </c>
      <c r="T19" s="1" t="s">
        <v>166</v>
      </c>
      <c r="U19" s="1" t="s">
        <v>167</v>
      </c>
    </row>
    <row r="20" s="1" customFormat="1" spans="1:21">
      <c r="A20" s="3">
        <v>17524354880</v>
      </c>
      <c r="B20" s="1" t="s">
        <v>239</v>
      </c>
      <c r="C20" s="1" t="s">
        <v>240</v>
      </c>
      <c r="D20" s="1" t="s">
        <v>241</v>
      </c>
      <c r="E20" s="1" t="s">
        <v>46</v>
      </c>
      <c r="F20" s="1" t="s">
        <v>239</v>
      </c>
      <c r="G20" s="1" t="s">
        <v>156</v>
      </c>
      <c r="H20" s="1" t="s">
        <v>157</v>
      </c>
      <c r="I20" s="1" t="s">
        <v>242</v>
      </c>
      <c r="J20" s="1" t="s">
        <v>159</v>
      </c>
      <c r="K20" s="1" t="s">
        <v>242</v>
      </c>
      <c r="L20" s="1" t="s">
        <v>242</v>
      </c>
      <c r="M20" s="1" t="s">
        <v>160</v>
      </c>
      <c r="N20" s="1" t="s">
        <v>160</v>
      </c>
      <c r="O20" s="1" t="s">
        <v>161</v>
      </c>
      <c r="P20" s="1" t="s">
        <v>162</v>
      </c>
      <c r="Q20" s="1" t="s">
        <v>163</v>
      </c>
      <c r="R20" s="1" t="s">
        <v>243</v>
      </c>
      <c r="S20" s="1" t="s">
        <v>165</v>
      </c>
      <c r="T20" s="1" t="s">
        <v>166</v>
      </c>
      <c r="U20" s="1" t="s">
        <v>167</v>
      </c>
    </row>
    <row r="21" s="1" customFormat="1" spans="1:21">
      <c r="A21" s="3">
        <v>17517492318</v>
      </c>
      <c r="B21" s="1" t="s">
        <v>244</v>
      </c>
      <c r="C21" s="1" t="s">
        <v>245</v>
      </c>
      <c r="D21" s="1" t="s">
        <v>246</v>
      </c>
      <c r="E21" s="1" t="s">
        <v>247</v>
      </c>
      <c r="F21" s="1" t="s">
        <v>239</v>
      </c>
      <c r="G21" s="1" t="s">
        <v>156</v>
      </c>
      <c r="H21" s="1" t="s">
        <v>157</v>
      </c>
      <c r="I21" s="1" t="s">
        <v>248</v>
      </c>
      <c r="J21" s="1" t="s">
        <v>159</v>
      </c>
      <c r="K21" s="1" t="s">
        <v>248</v>
      </c>
      <c r="L21" s="1" t="s">
        <v>248</v>
      </c>
      <c r="M21" s="1" t="s">
        <v>160</v>
      </c>
      <c r="N21" s="1" t="s">
        <v>160</v>
      </c>
      <c r="O21" s="1" t="s">
        <v>161</v>
      </c>
      <c r="P21" s="1" t="s">
        <v>162</v>
      </c>
      <c r="Q21" s="1" t="s">
        <v>163</v>
      </c>
      <c r="R21" s="1" t="s">
        <v>249</v>
      </c>
      <c r="S21" s="1" t="s">
        <v>165</v>
      </c>
      <c r="T21" s="1" t="s">
        <v>166</v>
      </c>
      <c r="U21" s="1" t="s">
        <v>167</v>
      </c>
    </row>
    <row r="22" s="1" customFormat="1" spans="1:21">
      <c r="A22" s="3">
        <v>17464425459</v>
      </c>
      <c r="B22" s="1" t="s">
        <v>250</v>
      </c>
      <c r="C22" s="1" t="s">
        <v>251</v>
      </c>
      <c r="D22" s="1" t="s">
        <v>252</v>
      </c>
      <c r="E22" s="1" t="s">
        <v>253</v>
      </c>
      <c r="F22" s="1" t="s">
        <v>254</v>
      </c>
      <c r="G22" s="1" t="s">
        <v>156</v>
      </c>
      <c r="H22" s="1" t="s">
        <v>157</v>
      </c>
      <c r="I22" s="1" t="s">
        <v>255</v>
      </c>
      <c r="J22" s="1" t="s">
        <v>159</v>
      </c>
      <c r="K22" s="1" t="s">
        <v>255</v>
      </c>
      <c r="L22" s="1" t="s">
        <v>255</v>
      </c>
      <c r="M22" s="1" t="s">
        <v>160</v>
      </c>
      <c r="N22" s="1" t="s">
        <v>160</v>
      </c>
      <c r="O22" s="1" t="s">
        <v>161</v>
      </c>
      <c r="P22" s="1" t="s">
        <v>162</v>
      </c>
      <c r="Q22" s="1" t="s">
        <v>163</v>
      </c>
      <c r="R22" s="1" t="s">
        <v>256</v>
      </c>
      <c r="S22" s="1" t="s">
        <v>165</v>
      </c>
      <c r="T22" s="1" t="s">
        <v>166</v>
      </c>
      <c r="U22" s="1" t="s">
        <v>167</v>
      </c>
    </row>
    <row r="23" s="1" customFormat="1" spans="1:21">
      <c r="A23" s="3">
        <v>17456142358</v>
      </c>
      <c r="B23" s="1" t="s">
        <v>250</v>
      </c>
      <c r="C23" s="1" t="s">
        <v>257</v>
      </c>
      <c r="D23" s="1" t="s">
        <v>258</v>
      </c>
      <c r="E23" s="1" t="s">
        <v>31</v>
      </c>
      <c r="F23" s="1" t="s">
        <v>153</v>
      </c>
      <c r="G23" s="1" t="s">
        <v>156</v>
      </c>
      <c r="H23" s="1" t="s">
        <v>157</v>
      </c>
      <c r="I23" s="1" t="s">
        <v>259</v>
      </c>
      <c r="J23" s="1" t="s">
        <v>159</v>
      </c>
      <c r="K23" s="1" t="s">
        <v>259</v>
      </c>
      <c r="L23" s="1" t="s">
        <v>259</v>
      </c>
      <c r="M23" s="1" t="s">
        <v>160</v>
      </c>
      <c r="N23" s="1" t="s">
        <v>160</v>
      </c>
      <c r="O23" s="1" t="s">
        <v>161</v>
      </c>
      <c r="P23" s="1" t="s">
        <v>162</v>
      </c>
      <c r="Q23" s="1" t="s">
        <v>163</v>
      </c>
      <c r="R23" s="1" t="s">
        <v>260</v>
      </c>
      <c r="S23" s="1" t="s">
        <v>165</v>
      </c>
      <c r="T23" s="1" t="s">
        <v>166</v>
      </c>
      <c r="U23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2022-03-18T01:33:35Z</dcterms:created>
  <dcterms:modified xsi:type="dcterms:W3CDTF">2022-03-18T01:59:36Z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F34F4090173849AF98E26D12816B3DB3</vt:lpwstr>
  </property>
  <property fmtid="{D5CDD505-2E9C-101B-9397-08002B2CF9AE}" pid="3" name="KSOProductBuildVer">
    <vt:lpwstr>2052-11.1.0.11365</vt:lpwstr>
  </property>
</Properties>
</file>