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</definedName>
  </definedNames>
  <calcPr calcId="144525"/>
</workbook>
</file>

<file path=xl/sharedStrings.xml><?xml version="1.0" encoding="utf-8"?>
<sst xmlns="http://schemas.openxmlformats.org/spreadsheetml/2006/main" count="302" uniqueCount="151">
  <si>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</si>
  <si>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</si>
  <si>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</si>
  <si>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</si>
  <si>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</si>
  <si>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</si>
  <si>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</si>
  <si>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</si>
  <si>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</si>
  <si>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</si>
  <si>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</si>
  <si>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</si>
  <si>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</si>
  <si>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</si>
  <si>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</si>
  <si>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</si>
  <si>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</si>
  <si>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</si>
  <si>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</si>
  <si>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</si>
  <si>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</si>
  <si>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</si>
  <si>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</si>
  <si>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</si>
  <si>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</si>
  <si>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17368424534	</t>
  </si>
  <si>
    <t>Ctrip</t>
  </si>
  <si>
    <t>正常</t>
  </si>
  <si>
    <t>[塞维利亚]塞维利亚阿方索十三世豪华精选酒店(Hotel Alfonso XIII - A Luxury Collection Hotel)(55402768)</t>
  </si>
  <si>
    <t>至尊豪华至尊房（1张特大床，带露台）&lt;2人入住&gt;&lt;不退款&gt;</t>
  </si>
  <si>
    <t>HKD</t>
  </si>
  <si>
    <t>LIU/JING</t>
  </si>
  <si>
    <t>CA13030220318HKD</t>
  </si>
  <si>
    <t>未提现</t>
  </si>
  <si>
    <t>携程开票</t>
  </si>
  <si>
    <t xml:space="preserve">2419688	</t>
  </si>
  <si>
    <t xml:space="preserve">94033104	</t>
  </si>
  <si>
    <t xml:space="preserve">17429493782	</t>
  </si>
  <si>
    <t>[吉隆坡]吉隆坡千禧大酒店(Grand Millennium Kuala Lumpur)(55402613)</t>
  </si>
  <si>
    <t>豪华房&lt;2人入住&gt;&lt;不退款&gt;&lt;早餐&gt;</t>
  </si>
  <si>
    <t>SANI/MOHAMAD SALLEH</t>
  </si>
  <si>
    <t xml:space="preserve">	</t>
  </si>
  <si>
    <t>取消</t>
  </si>
  <si>
    <t>阶梯</t>
  </si>
  <si>
    <t xml:space="preserve">17635666078	</t>
  </si>
  <si>
    <t>[伊斯兰堡]伊斯兰堡万豪酒店(Islamabad Marriott Hotel)(68027803)</t>
  </si>
  <si>
    <t>豪华客房, 2 张单人床&lt;不退款&gt;&lt;2人入住&gt;</t>
  </si>
  <si>
    <t>LU/ZHENQUAN,HUANG/XIAOYI,REN/YI,LI/LIZHI</t>
  </si>
  <si>
    <t xml:space="preserve">2464203	</t>
  </si>
  <si>
    <t xml:space="preserve">92795486	</t>
  </si>
  <si>
    <t xml:space="preserve">17635933606	</t>
  </si>
  <si>
    <t>[底特律]底特律米高梅酒店(MGM Grand Detroit)(55560273)</t>
  </si>
  <si>
    <t>奢华特大床房&lt;不退款&gt;&lt;2人入住&gt;</t>
  </si>
  <si>
    <t>Tigner/Lolita  Denise</t>
  </si>
  <si>
    <t xml:space="preserve">2464337	</t>
  </si>
  <si>
    <t xml:space="preserve">898826686	</t>
  </si>
  <si>
    <t xml:space="preserve">17642372552	</t>
  </si>
  <si>
    <t>[蒙托克]古尼斯蒙托克度假村及海水水疗中心(Gurney's Montauk Resort &amp; Seawater Spa)(75221055)</t>
  </si>
  <si>
    <t>标准房, 海洋景观&lt;不退款&gt;&lt;2人入住&gt;</t>
  </si>
  <si>
    <t>SONG/TINGANG</t>
  </si>
  <si>
    <t xml:space="preserve">2465655	</t>
  </si>
  <si>
    <t xml:space="preserve">69725SC168156	</t>
  </si>
  <si>
    <t xml:space="preserve">17642377720	</t>
  </si>
  <si>
    <t>[塞维利亚]塞维利亚顶点酒店(Vértice Sevilla)(55543045)</t>
  </si>
  <si>
    <t>标准双床房&lt;不退款&gt;&lt;2人入住&gt;</t>
  </si>
  <si>
    <t>Pereira/Claude Mendes</t>
  </si>
  <si>
    <t xml:space="preserve">2465657	</t>
  </si>
  <si>
    <t xml:space="preserve">17646976206	</t>
  </si>
  <si>
    <t>[普莱森顿]普莱森顿拉克斯珀全套房酒店(Larkspur Landing Pleasanton-An All-Suite Hotel)(55585837)</t>
  </si>
  <si>
    <t>小套房&lt;2人入住&gt;&lt;不退款&gt;</t>
  </si>
  <si>
    <t>Zampa/Rick</t>
  </si>
  <si>
    <t xml:space="preserve">2466174	</t>
  </si>
  <si>
    <t xml:space="preserve">11011SC033940	</t>
  </si>
  <si>
    <t>，</t>
  </si>
  <si>
    <t xml:space="preserve"> 14991.93 HKD</t>
  </si>
  <si>
    <t>A220318180204481</t>
  </si>
  <si>
    <t>总计：14991.93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</si>
  <si>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</si>
  <si>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</si>
  <si>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</si>
  <si>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</si>
  <si>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</si>
  <si>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</si>
  <si>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</si>
  <si>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</si>
  <si>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</si>
  <si>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</si>
  <si>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</si>
  <si>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</si>
  <si>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</si>
  <si>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</si>
  <si>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</si>
  <si>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</si>
  <si>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</si>
  <si>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</si>
  <si>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2022-03-14</t>
  </si>
  <si>
    <t>2466174</t>
  </si>
  <si>
    <t>普莱森顿拉克斯珀全套房酒店</t>
  </si>
  <si>
    <t>Zampa Rick</t>
  </si>
  <si>
    <t>2022-03-15</t>
  </si>
  <si>
    <t>退房日周结</t>
  </si>
  <si>
    <t>765.58</t>
  </si>
  <si>
    <t>944.00</t>
  </si>
  <si>
    <t>0</t>
  </si>
  <si>
    <t>0.00</t>
  </si>
  <si>
    <t>携程汇智国际直连</t>
  </si>
  <si>
    <t>925</t>
  </si>
  <si>
    <t>2022-03-14 14:13:25</t>
  </si>
  <si>
    <t>否</t>
  </si>
  <si>
    <t>汇智国际旅游发展有限公司</t>
  </si>
  <si>
    <t>直连</t>
  </si>
  <si>
    <t>2465657</t>
  </si>
  <si>
    <t>塞维利亚顶点酒店</t>
  </si>
  <si>
    <t>Pereira Claude Mendes</t>
  </si>
  <si>
    <t>367.38</t>
  </si>
  <si>
    <t>453.00</t>
  </si>
  <si>
    <t>2022-03-14 06:53:25</t>
  </si>
  <si>
    <t>2465655</t>
  </si>
  <si>
    <t>古尼斯蒙托克度假村及海水水疗中心</t>
  </si>
  <si>
    <t>SONG TINGANG</t>
  </si>
  <si>
    <t>1999.93</t>
  </si>
  <si>
    <t>2466.00</t>
  </si>
  <si>
    <t>2022-03-14 06:58:52</t>
  </si>
  <si>
    <t>2022-03-13</t>
  </si>
  <si>
    <t>2464337</t>
  </si>
  <si>
    <t>底特律米高梅酒店</t>
  </si>
  <si>
    <t>Tigner Lolita  Denise</t>
  </si>
  <si>
    <t>1018.62</t>
  </si>
  <si>
    <t>1256.00</t>
  </si>
  <si>
    <t>2022-03-13 09:45:22</t>
  </si>
  <si>
    <t>2464203</t>
  </si>
  <si>
    <t>伊斯兰堡万豪酒店</t>
  </si>
  <si>
    <t>LU ZHENQUAN,HUANG XIAOYI,REN YI,LI LIZHI</t>
  </si>
  <si>
    <t>3076.93</t>
  </si>
  <si>
    <t>3794.00</t>
  </si>
  <si>
    <t>2022-03-13 02:49:53</t>
  </si>
  <si>
    <t>2022-02-20</t>
  </si>
  <si>
    <t>2426188</t>
  </si>
  <si>
    <t>吉隆坡千禧大酒店</t>
  </si>
  <si>
    <t>SANI MOHAMAD SALLEH</t>
  </si>
  <si>
    <t>1017.25</t>
  </si>
  <si>
    <t>1252.00</t>
  </si>
  <si>
    <t>2022-02-20 10:26:06</t>
  </si>
  <si>
    <t>2022-02-16</t>
  </si>
  <si>
    <t>2419688</t>
  </si>
  <si>
    <t>塞维利亚阿方索十三世豪华精选酒店</t>
  </si>
  <si>
    <t>LIU JING</t>
  </si>
  <si>
    <t>2022-03-12</t>
  </si>
  <si>
    <t>3914.09</t>
  </si>
  <si>
    <t>4794.33</t>
  </si>
  <si>
    <t>2022-02-16 00:59:58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</si>
</sst>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6" borderId="5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4" fillId="5" borderId="1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44632</v>
      </c>
      <c r="G2" s="6">
        <v>44635</v>
      </c>
      <c r="H2" s="4">
        <v>1</v>
      </c>
      <c r="I2" s="4">
        <v>3</v>
      </c>
      <c r="J2" s="4">
        <v>3</v>
      </c>
      <c r="K2" s="4" t="s">
        <v>30</v>
      </c>
      <c r="L2" s="4">
        <v>14383</v>
      </c>
      <c r="M2" s="4">
        <v>14383</v>
      </c>
      <c r="N2" s="4" t="s">
        <v>31</v>
      </c>
      <c r="O2" s="4" t="s">
        <v>32</v>
      </c>
      <c r="P2" s="4" t="s">
        <v>33</v>
      </c>
      <c r="Q2" s="4">
        <v>0</v>
      </c>
      <c r="R2" s="7">
        <v>44608</v>
      </c>
      <c r="S2" s="6">
        <v>44638</v>
      </c>
      <c r="T2" s="4" t="s">
        <v>34</v>
      </c>
      <c r="U2" s="4">
        <v>14383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44633</v>
      </c>
      <c r="G3" s="6">
        <v>44635</v>
      </c>
      <c r="H3" s="4">
        <v>1</v>
      </c>
      <c r="I3" s="4">
        <v>2</v>
      </c>
      <c r="J3" s="4">
        <v>2</v>
      </c>
      <c r="K3" s="4" t="s">
        <v>30</v>
      </c>
      <c r="L3" s="4">
        <v>1252</v>
      </c>
      <c r="M3" s="4">
        <v>1252</v>
      </c>
      <c r="N3" s="4" t="s">
        <v>40</v>
      </c>
      <c r="O3" s="4" t="s">
        <v>32</v>
      </c>
      <c r="P3" s="4" t="s">
        <v>33</v>
      </c>
      <c r="Q3" s="4">
        <v>0</v>
      </c>
      <c r="R3" s="7">
        <v>44612</v>
      </c>
      <c r="S3" s="6">
        <v>44638</v>
      </c>
      <c r="T3" s="4" t="s">
        <v>34</v>
      </c>
      <c r="U3" s="4">
        <v>1252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25</v>
      </c>
      <c r="B4" s="4" t="s">
        <v>26</v>
      </c>
      <c r="C4" s="4" t="s">
        <v>42</v>
      </c>
      <c r="D4" s="4" t="s">
        <v>28</v>
      </c>
      <c r="E4" s="4" t="s">
        <v>29</v>
      </c>
      <c r="F4" s="6">
        <v>44632</v>
      </c>
      <c r="G4" s="6">
        <v>44635</v>
      </c>
      <c r="H4" s="4">
        <v>1</v>
      </c>
      <c r="I4" s="4">
        <v>3</v>
      </c>
      <c r="J4" s="4">
        <v>3</v>
      </c>
      <c r="K4" s="4" t="s">
        <v>30</v>
      </c>
      <c r="L4" s="4">
        <v>-14383</v>
      </c>
      <c r="M4" s="4">
        <v>-14383</v>
      </c>
      <c r="N4" s="4" t="s">
        <v>31</v>
      </c>
      <c r="O4" s="4" t="s">
        <v>32</v>
      </c>
      <c r="P4" s="4" t="s">
        <v>33</v>
      </c>
      <c r="Q4" s="4">
        <v>0</v>
      </c>
      <c r="R4" s="7">
        <v>44608</v>
      </c>
      <c r="S4" s="6">
        <v>44638</v>
      </c>
      <c r="T4" s="4" t="s">
        <v>34</v>
      </c>
      <c r="U4" s="4">
        <v>-14383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25</v>
      </c>
      <c r="B5" s="4" t="s">
        <v>26</v>
      </c>
      <c r="C5" s="4" t="s">
        <v>43</v>
      </c>
      <c r="D5" s="4" t="s">
        <v>28</v>
      </c>
      <c r="E5" s="4" t="s">
        <v>29</v>
      </c>
      <c r="F5" s="6">
        <v>44632</v>
      </c>
      <c r="G5" s="6">
        <v>44635</v>
      </c>
      <c r="H5" s="4">
        <v>1</v>
      </c>
      <c r="I5" s="4">
        <v>3</v>
      </c>
      <c r="J5" s="4">
        <v>3</v>
      </c>
      <c r="K5" s="4" t="s">
        <v>30</v>
      </c>
      <c r="L5" s="4">
        <v>4826.93</v>
      </c>
      <c r="M5" s="4">
        <v>4826.93</v>
      </c>
      <c r="N5" s="4" t="s">
        <v>31</v>
      </c>
      <c r="O5" s="4" t="s">
        <v>32</v>
      </c>
      <c r="P5" s="4" t="s">
        <v>33</v>
      </c>
      <c r="Q5" s="4">
        <v>0</v>
      </c>
      <c r="R5" s="7">
        <v>44608</v>
      </c>
      <c r="S5" s="6">
        <v>44638</v>
      </c>
      <c r="T5" s="4" t="s">
        <v>34</v>
      </c>
      <c r="U5" s="4">
        <v>4826.93</v>
      </c>
      <c r="V5" s="4">
        <v>0</v>
      </c>
      <c r="W5" s="4">
        <v>0</v>
      </c>
      <c r="X5" s="4" t="s">
        <v>35</v>
      </c>
      <c r="Y5" s="4" t="s">
        <v>36</v>
      </c>
    </row>
    <row r="6" s="4" customFormat="1" spans="1:26">
      <c r="A6" s="4" t="s">
        <v>44</v>
      </c>
      <c r="B6" s="4" t="s">
        <v>26</v>
      </c>
      <c r="C6" s="4" t="s">
        <v>27</v>
      </c>
      <c r="D6" s="4" t="s">
        <v>45</v>
      </c>
      <c r="E6" s="4" t="s">
        <v>46</v>
      </c>
      <c r="F6" s="6">
        <v>44634</v>
      </c>
      <c r="G6" s="6">
        <v>44635</v>
      </c>
      <c r="H6" s="4">
        <v>2</v>
      </c>
      <c r="I6" s="4">
        <v>1</v>
      </c>
      <c r="J6" s="4">
        <v>2</v>
      </c>
      <c r="K6" s="4" t="s">
        <v>30</v>
      </c>
      <c r="L6" s="4">
        <v>3794</v>
      </c>
      <c r="M6" s="4">
        <v>3794</v>
      </c>
      <c r="N6" s="4" t="s">
        <v>47</v>
      </c>
      <c r="O6" s="4" t="s">
        <v>32</v>
      </c>
      <c r="P6" s="4" t="s">
        <v>33</v>
      </c>
      <c r="Q6" s="4">
        <v>0</v>
      </c>
      <c r="R6" s="7">
        <v>44633</v>
      </c>
      <c r="S6" s="6">
        <v>44638</v>
      </c>
      <c r="T6" s="4" t="s">
        <v>34</v>
      </c>
      <c r="U6" s="4">
        <v>3794</v>
      </c>
      <c r="V6" s="4">
        <v>0</v>
      </c>
      <c r="W6" s="4">
        <v>0</v>
      </c>
      <c r="X6" s="4" t="s">
        <v>48</v>
      </c>
      <c r="Y6" s="4">
        <v>92795485</v>
      </c>
      <c r="Z6" s="4" t="s">
        <v>49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44634</v>
      </c>
      <c r="G7" s="6">
        <v>44635</v>
      </c>
      <c r="H7" s="4">
        <v>1</v>
      </c>
      <c r="I7" s="4">
        <v>1</v>
      </c>
      <c r="J7" s="4">
        <v>1</v>
      </c>
      <c r="K7" s="4" t="s">
        <v>30</v>
      </c>
      <c r="L7" s="4">
        <v>1256</v>
      </c>
      <c r="M7" s="4">
        <v>1256</v>
      </c>
      <c r="N7" s="4" t="s">
        <v>53</v>
      </c>
      <c r="O7" s="4" t="s">
        <v>32</v>
      </c>
      <c r="P7" s="4" t="s">
        <v>33</v>
      </c>
      <c r="Q7" s="4">
        <v>0</v>
      </c>
      <c r="R7" s="7">
        <v>44633</v>
      </c>
      <c r="S7" s="6">
        <v>44638</v>
      </c>
      <c r="T7" s="4" t="s">
        <v>34</v>
      </c>
      <c r="U7" s="4">
        <v>1256</v>
      </c>
      <c r="V7" s="4">
        <v>0</v>
      </c>
      <c r="W7" s="4">
        <v>0</v>
      </c>
      <c r="X7" s="4" t="s">
        <v>54</v>
      </c>
      <c r="Y7" s="4" t="s">
        <v>55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44634</v>
      </c>
      <c r="G8" s="6">
        <v>44635</v>
      </c>
      <c r="H8" s="4">
        <v>1</v>
      </c>
      <c r="I8" s="4">
        <v>1</v>
      </c>
      <c r="J8" s="4">
        <v>1</v>
      </c>
      <c r="K8" s="4" t="s">
        <v>30</v>
      </c>
      <c r="L8" s="4">
        <v>2466</v>
      </c>
      <c r="M8" s="4">
        <v>2466</v>
      </c>
      <c r="N8" s="4" t="s">
        <v>59</v>
      </c>
      <c r="O8" s="4" t="s">
        <v>32</v>
      </c>
      <c r="P8" s="4" t="s">
        <v>33</v>
      </c>
      <c r="Q8" s="4">
        <v>0</v>
      </c>
      <c r="R8" s="7">
        <v>44634</v>
      </c>
      <c r="S8" s="6">
        <v>44638</v>
      </c>
      <c r="T8" s="4" t="s">
        <v>34</v>
      </c>
      <c r="U8" s="4">
        <v>2466</v>
      </c>
      <c r="V8" s="4">
        <v>0</v>
      </c>
      <c r="W8" s="4">
        <v>0</v>
      </c>
      <c r="X8" s="4" t="s">
        <v>60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44634</v>
      </c>
      <c r="G9" s="6">
        <v>44635</v>
      </c>
      <c r="H9" s="4">
        <v>1</v>
      </c>
      <c r="I9" s="4">
        <v>1</v>
      </c>
      <c r="J9" s="4">
        <v>1</v>
      </c>
      <c r="K9" s="4" t="s">
        <v>30</v>
      </c>
      <c r="L9" s="4">
        <v>453</v>
      </c>
      <c r="M9" s="4">
        <v>453</v>
      </c>
      <c r="N9" s="4" t="s">
        <v>65</v>
      </c>
      <c r="O9" s="4" t="s">
        <v>32</v>
      </c>
      <c r="P9" s="4" t="s">
        <v>33</v>
      </c>
      <c r="Q9" s="4">
        <v>0</v>
      </c>
      <c r="R9" s="7">
        <v>44634</v>
      </c>
      <c r="S9" s="6">
        <v>44638</v>
      </c>
      <c r="T9" s="4" t="s">
        <v>34</v>
      </c>
      <c r="U9" s="4">
        <v>453</v>
      </c>
      <c r="V9" s="4">
        <v>0</v>
      </c>
      <c r="W9" s="4">
        <v>0</v>
      </c>
      <c r="X9" s="4" t="s">
        <v>66</v>
      </c>
      <c r="Y9" s="4" t="s">
        <v>41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44634</v>
      </c>
      <c r="G10" s="6">
        <v>44635</v>
      </c>
      <c r="H10" s="4">
        <v>1</v>
      </c>
      <c r="I10" s="4">
        <v>1</v>
      </c>
      <c r="J10" s="4">
        <v>1</v>
      </c>
      <c r="K10" s="4" t="s">
        <v>30</v>
      </c>
      <c r="L10" s="4">
        <v>944</v>
      </c>
      <c r="M10" s="4">
        <v>944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44634</v>
      </c>
      <c r="S10" s="6">
        <v>44638</v>
      </c>
      <c r="T10" s="4" t="s">
        <v>34</v>
      </c>
      <c r="U10" s="4">
        <v>944</v>
      </c>
      <c r="V10" s="4">
        <v>0</v>
      </c>
      <c r="W10" s="4">
        <v>0</v>
      </c>
      <c r="X10" s="4" t="s">
        <v>71</v>
      </c>
      <c r="Y10" s="4" t="s">
        <v>72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D19" sqref="D19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73</v>
      </c>
    </row>
    <row r="2" s="4" customFormat="1" spans="1:9">
      <c r="A2" s="5">
        <v>17429493782</v>
      </c>
      <c r="B2" s="6">
        <v>44633</v>
      </c>
      <c r="C2" s="6">
        <v>44635</v>
      </c>
      <c r="D2" s="4">
        <v>1252</v>
      </c>
      <c r="E2" s="4" t="str">
        <f>VLOOKUP(A2,HOP!A:L,12,0)</f>
        <v>1252.00</v>
      </c>
      <c r="F2" s="4" t="str">
        <f>VLOOKUP(A2,HOP!A:C,3,0)</f>
        <v>2426188</v>
      </c>
      <c r="G2" s="4">
        <f>D2-E2</f>
        <v>0</v>
      </c>
      <c r="H2" s="4" t="str">
        <f>$H$1&amp;F2</f>
        <v>，2426188</v>
      </c>
      <c r="I2" s="4" t="str">
        <f>VLOOKUP(A2,HOP!A:U,21,0)</f>
        <v>直连</v>
      </c>
    </row>
    <row r="3" s="4" customFormat="1" spans="1:9">
      <c r="A3" s="5">
        <v>17368424534</v>
      </c>
      <c r="B3" s="6">
        <v>44632</v>
      </c>
      <c r="C3" s="6">
        <v>44635</v>
      </c>
      <c r="D3" s="4">
        <v>4826.93</v>
      </c>
      <c r="E3" s="4" t="str">
        <f>VLOOKUP(A3,HOP!A:L,12,0)</f>
        <v>4794.33</v>
      </c>
      <c r="F3" s="4" t="str">
        <f>VLOOKUP(A3,HOP!A:C,3,0)</f>
        <v>2419688</v>
      </c>
      <c r="G3" s="4">
        <f t="shared" ref="G3:G8" si="0">D3-E3</f>
        <v>32.6000000000004</v>
      </c>
      <c r="H3" s="4" t="str">
        <f t="shared" ref="H3:H8" si="1">$H$1&amp;F3</f>
        <v>，2419688</v>
      </c>
      <c r="I3" s="4" t="str">
        <f>VLOOKUP(A3,HOP!A:U,21,0)</f>
        <v>直连</v>
      </c>
    </row>
    <row r="4" s="4" customFormat="1" spans="1:9">
      <c r="A4" s="5">
        <v>17635666078</v>
      </c>
      <c r="B4" s="6">
        <v>44634</v>
      </c>
      <c r="C4" s="6">
        <v>44635</v>
      </c>
      <c r="D4" s="4">
        <v>3794</v>
      </c>
      <c r="E4" s="4" t="str">
        <f>VLOOKUP(A4,HOP!A:L,12,0)</f>
        <v>3794.00</v>
      </c>
      <c r="F4" s="4" t="str">
        <f>VLOOKUP(A4,HOP!A:C,3,0)</f>
        <v>2464203</v>
      </c>
      <c r="G4" s="4">
        <f t="shared" si="0"/>
        <v>0</v>
      </c>
      <c r="H4" s="4" t="str">
        <f t="shared" si="1"/>
        <v>，2464203</v>
      </c>
      <c r="I4" s="4" t="str">
        <f>VLOOKUP(A4,HOP!A:U,21,0)</f>
        <v>直连</v>
      </c>
    </row>
    <row r="5" s="4" customFormat="1" spans="1:9">
      <c r="A5" s="5">
        <v>17635933606</v>
      </c>
      <c r="B5" s="6">
        <v>44634</v>
      </c>
      <c r="C5" s="6">
        <v>44635</v>
      </c>
      <c r="D5" s="4">
        <v>1256</v>
      </c>
      <c r="E5" s="4" t="str">
        <f>VLOOKUP(A5,HOP!A:L,12,0)</f>
        <v>1256.00</v>
      </c>
      <c r="F5" s="4" t="str">
        <f>VLOOKUP(A5,HOP!A:C,3,0)</f>
        <v>2464337</v>
      </c>
      <c r="G5" s="4">
        <f t="shared" si="0"/>
        <v>0</v>
      </c>
      <c r="H5" s="4" t="str">
        <f t="shared" si="1"/>
        <v>，2464337</v>
      </c>
      <c r="I5" s="4" t="str">
        <f>VLOOKUP(A5,HOP!A:U,21,0)</f>
        <v>直连</v>
      </c>
    </row>
    <row r="6" s="4" customFormat="1" spans="1:9">
      <c r="A6" s="5">
        <v>17642372552</v>
      </c>
      <c r="B6" s="6">
        <v>44634</v>
      </c>
      <c r="C6" s="6">
        <v>44635</v>
      </c>
      <c r="D6" s="4">
        <v>2466</v>
      </c>
      <c r="E6" s="4" t="str">
        <f>VLOOKUP(A6,HOP!A:L,12,0)</f>
        <v>2466.00</v>
      </c>
      <c r="F6" s="4" t="str">
        <f>VLOOKUP(A6,HOP!A:C,3,0)</f>
        <v>2465655</v>
      </c>
      <c r="G6" s="4">
        <f t="shared" si="0"/>
        <v>0</v>
      </c>
      <c r="H6" s="4" t="str">
        <f t="shared" si="1"/>
        <v>，2465655</v>
      </c>
      <c r="I6" s="4" t="str">
        <f>VLOOKUP(A6,HOP!A:U,21,0)</f>
        <v>直连</v>
      </c>
    </row>
    <row r="7" s="4" customFormat="1" spans="1:9">
      <c r="A7" s="5">
        <v>17642377720</v>
      </c>
      <c r="B7" s="6">
        <v>44634</v>
      </c>
      <c r="C7" s="6">
        <v>44635</v>
      </c>
      <c r="D7" s="4">
        <v>453</v>
      </c>
      <c r="E7" s="4" t="str">
        <f>VLOOKUP(A7,HOP!A:L,12,0)</f>
        <v>453.00</v>
      </c>
      <c r="F7" s="4" t="str">
        <f>VLOOKUP(A7,HOP!A:C,3,0)</f>
        <v>2465657</v>
      </c>
      <c r="G7" s="4">
        <f t="shared" si="0"/>
        <v>0</v>
      </c>
      <c r="H7" s="4" t="str">
        <f t="shared" si="1"/>
        <v>，2465657</v>
      </c>
      <c r="I7" s="4" t="str">
        <f>VLOOKUP(A7,HOP!A:U,21,0)</f>
        <v>直连</v>
      </c>
    </row>
    <row r="8" s="4" customFormat="1" spans="1:9">
      <c r="A8" s="5">
        <v>17646976206</v>
      </c>
      <c r="B8" s="6">
        <v>44634</v>
      </c>
      <c r="C8" s="6">
        <v>44635</v>
      </c>
      <c r="D8" s="4">
        <v>944</v>
      </c>
      <c r="E8" s="4" t="str">
        <f>VLOOKUP(A8,HOP!A:L,12,0)</f>
        <v>944.00</v>
      </c>
      <c r="F8" s="4" t="str">
        <f>VLOOKUP(A8,HOP!A:C,3,0)</f>
        <v>2466174</v>
      </c>
      <c r="G8" s="4">
        <f t="shared" si="0"/>
        <v>0</v>
      </c>
      <c r="H8" s="4" t="str">
        <f t="shared" si="1"/>
        <v>，2466174</v>
      </c>
      <c r="I8" s="4" t="str">
        <f>VLOOKUP(A8,HOP!A:U,21,0)</f>
        <v>直连</v>
      </c>
    </row>
    <row r="10" spans="4:4">
      <c r="D10" s="4">
        <f>SUM(D2:D9)</f>
        <v>14991.93</v>
      </c>
    </row>
    <row r="11" spans="4:4">
      <c r="D11" s="4" t="s">
        <v>74</v>
      </c>
    </row>
    <row r="15" spans="1:1">
      <c r="A15" s="4" t="s">
        <v>75</v>
      </c>
    </row>
    <row r="16" spans="1:1">
      <c r="A16" s="4" t="s">
        <v>76</v>
      </c>
    </row>
  </sheetData>
  <autoFilter ref="A1:X8"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H25" sqref="H25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1">
      <c r="A1" s="2" t="s">
        <v>77</v>
      </c>
      <c r="B1" s="2" t="s">
        <v>78</v>
      </c>
      <c r="C1" s="2" t="s">
        <v>79</v>
      </c>
      <c r="D1" s="2" t="s">
        <v>80</v>
      </c>
      <c r="E1" s="2" t="s">
        <v>13</v>
      </c>
      <c r="F1" s="2" t="s">
        <v>5</v>
      </c>
      <c r="G1" s="2" t="s">
        <v>6</v>
      </c>
      <c r="H1" s="2" t="s">
        <v>81</v>
      </c>
      <c r="I1" s="2" t="s">
        <v>82</v>
      </c>
      <c r="J1" s="2" t="s">
        <v>83</v>
      </c>
      <c r="K1" s="2" t="s">
        <v>84</v>
      </c>
      <c r="L1" s="2" t="s">
        <v>85</v>
      </c>
      <c r="M1" s="2" t="s">
        <v>86</v>
      </c>
      <c r="N1" s="2" t="s">
        <v>87</v>
      </c>
      <c r="O1" s="2" t="s">
        <v>88</v>
      </c>
      <c r="P1" s="2" t="s">
        <v>89</v>
      </c>
      <c r="Q1" s="2" t="s">
        <v>90</v>
      </c>
      <c r="R1" s="2" t="s">
        <v>91</v>
      </c>
      <c r="S1" s="2" t="s">
        <v>92</v>
      </c>
      <c r="T1" s="2" t="s">
        <v>93</v>
      </c>
      <c r="U1" s="2" t="s">
        <v>94</v>
      </c>
    </row>
    <row r="2" s="1" customFormat="1" spans="1:21">
      <c r="A2" s="3">
        <v>17646976206</v>
      </c>
      <c r="B2" s="1" t="s">
        <v>95</v>
      </c>
      <c r="C2" s="1" t="s">
        <v>96</v>
      </c>
      <c r="D2" s="1" t="s">
        <v>97</v>
      </c>
      <c r="E2" s="1" t="s">
        <v>98</v>
      </c>
      <c r="F2" s="1" t="s">
        <v>95</v>
      </c>
      <c r="G2" s="1" t="s">
        <v>99</v>
      </c>
      <c r="H2" s="1" t="s">
        <v>100</v>
      </c>
      <c r="I2" s="1" t="s">
        <v>101</v>
      </c>
      <c r="J2" s="1" t="s">
        <v>30</v>
      </c>
      <c r="K2" s="1" t="s">
        <v>102</v>
      </c>
      <c r="L2" s="1" t="s">
        <v>102</v>
      </c>
      <c r="M2" s="1" t="s">
        <v>103</v>
      </c>
      <c r="N2" s="1" t="s">
        <v>103</v>
      </c>
      <c r="O2" s="1" t="s">
        <v>104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</row>
    <row r="3" s="1" customFormat="1" spans="1:21">
      <c r="A3" s="3">
        <v>17642377720</v>
      </c>
      <c r="B3" s="1" t="s">
        <v>95</v>
      </c>
      <c r="C3" s="1" t="s">
        <v>111</v>
      </c>
      <c r="D3" s="1" t="s">
        <v>112</v>
      </c>
      <c r="E3" s="1" t="s">
        <v>113</v>
      </c>
      <c r="F3" s="1" t="s">
        <v>95</v>
      </c>
      <c r="G3" s="1" t="s">
        <v>99</v>
      </c>
      <c r="H3" s="1" t="s">
        <v>100</v>
      </c>
      <c r="I3" s="1" t="s">
        <v>114</v>
      </c>
      <c r="J3" s="1" t="s">
        <v>30</v>
      </c>
      <c r="K3" s="1" t="s">
        <v>115</v>
      </c>
      <c r="L3" s="1" t="s">
        <v>115</v>
      </c>
      <c r="M3" s="1" t="s">
        <v>103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116</v>
      </c>
      <c r="S3" s="1" t="s">
        <v>108</v>
      </c>
      <c r="T3" s="1" t="s">
        <v>109</v>
      </c>
      <c r="U3" s="1" t="s">
        <v>110</v>
      </c>
    </row>
    <row r="4" s="1" customFormat="1" spans="1:21">
      <c r="A4" s="3">
        <v>17642372552</v>
      </c>
      <c r="B4" s="1" t="s">
        <v>95</v>
      </c>
      <c r="C4" s="1" t="s">
        <v>117</v>
      </c>
      <c r="D4" s="1" t="s">
        <v>118</v>
      </c>
      <c r="E4" s="1" t="s">
        <v>119</v>
      </c>
      <c r="F4" s="1" t="s">
        <v>95</v>
      </c>
      <c r="G4" s="1" t="s">
        <v>99</v>
      </c>
      <c r="H4" s="1" t="s">
        <v>100</v>
      </c>
      <c r="I4" s="1" t="s">
        <v>120</v>
      </c>
      <c r="J4" s="1" t="s">
        <v>30</v>
      </c>
      <c r="K4" s="1" t="s">
        <v>121</v>
      </c>
      <c r="L4" s="1" t="s">
        <v>121</v>
      </c>
      <c r="M4" s="1" t="s">
        <v>103</v>
      </c>
      <c r="N4" s="1" t="s">
        <v>103</v>
      </c>
      <c r="O4" s="1" t="s">
        <v>104</v>
      </c>
      <c r="P4" s="1" t="s">
        <v>105</v>
      </c>
      <c r="Q4" s="1" t="s">
        <v>106</v>
      </c>
      <c r="R4" s="1" t="s">
        <v>122</v>
      </c>
      <c r="S4" s="1" t="s">
        <v>108</v>
      </c>
      <c r="T4" s="1" t="s">
        <v>109</v>
      </c>
      <c r="U4" s="1" t="s">
        <v>110</v>
      </c>
    </row>
    <row r="5" s="1" customFormat="1" spans="1:21">
      <c r="A5" s="3">
        <v>17635933606</v>
      </c>
      <c r="B5" s="1" t="s">
        <v>123</v>
      </c>
      <c r="C5" s="1" t="s">
        <v>124</v>
      </c>
      <c r="D5" s="1" t="s">
        <v>125</v>
      </c>
      <c r="E5" s="1" t="s">
        <v>126</v>
      </c>
      <c r="F5" s="1" t="s">
        <v>95</v>
      </c>
      <c r="G5" s="1" t="s">
        <v>99</v>
      </c>
      <c r="H5" s="1" t="s">
        <v>100</v>
      </c>
      <c r="I5" s="1" t="s">
        <v>127</v>
      </c>
      <c r="J5" s="1" t="s">
        <v>30</v>
      </c>
      <c r="K5" s="1" t="s">
        <v>128</v>
      </c>
      <c r="L5" s="1" t="s">
        <v>128</v>
      </c>
      <c r="M5" s="1" t="s">
        <v>103</v>
      </c>
      <c r="N5" s="1" t="s">
        <v>103</v>
      </c>
      <c r="O5" s="1" t="s">
        <v>104</v>
      </c>
      <c r="P5" s="1" t="s">
        <v>105</v>
      </c>
      <c r="Q5" s="1" t="s">
        <v>106</v>
      </c>
      <c r="R5" s="1" t="s">
        <v>129</v>
      </c>
      <c r="S5" s="1" t="s">
        <v>108</v>
      </c>
      <c r="T5" s="1" t="s">
        <v>109</v>
      </c>
      <c r="U5" s="1" t="s">
        <v>110</v>
      </c>
    </row>
    <row r="6" s="1" customFormat="1" spans="1:21">
      <c r="A6" s="3">
        <v>17635666078</v>
      </c>
      <c r="B6" s="1" t="s">
        <v>123</v>
      </c>
      <c r="C6" s="1" t="s">
        <v>130</v>
      </c>
      <c r="D6" s="1" t="s">
        <v>131</v>
      </c>
      <c r="E6" s="1" t="s">
        <v>132</v>
      </c>
      <c r="F6" s="1" t="s">
        <v>95</v>
      </c>
      <c r="G6" s="1" t="s">
        <v>99</v>
      </c>
      <c r="H6" s="1" t="s">
        <v>100</v>
      </c>
      <c r="I6" s="1" t="s">
        <v>133</v>
      </c>
      <c r="J6" s="1" t="s">
        <v>30</v>
      </c>
      <c r="K6" s="1" t="s">
        <v>134</v>
      </c>
      <c r="L6" s="1" t="s">
        <v>134</v>
      </c>
      <c r="M6" s="1" t="s">
        <v>103</v>
      </c>
      <c r="N6" s="1" t="s">
        <v>103</v>
      </c>
      <c r="O6" s="1" t="s">
        <v>104</v>
      </c>
      <c r="P6" s="1" t="s">
        <v>105</v>
      </c>
      <c r="Q6" s="1" t="s">
        <v>106</v>
      </c>
      <c r="R6" s="1" t="s">
        <v>135</v>
      </c>
      <c r="S6" s="1" t="s">
        <v>108</v>
      </c>
      <c r="T6" s="1" t="s">
        <v>109</v>
      </c>
      <c r="U6" s="1" t="s">
        <v>110</v>
      </c>
    </row>
    <row r="7" s="1" customFormat="1" spans="1:21">
      <c r="A7" s="3">
        <v>17429493782</v>
      </c>
      <c r="B7" s="1" t="s">
        <v>136</v>
      </c>
      <c r="C7" s="1" t="s">
        <v>137</v>
      </c>
      <c r="D7" s="1" t="s">
        <v>138</v>
      </c>
      <c r="E7" s="1" t="s">
        <v>139</v>
      </c>
      <c r="F7" s="1" t="s">
        <v>123</v>
      </c>
      <c r="G7" s="1" t="s">
        <v>99</v>
      </c>
      <c r="H7" s="1" t="s">
        <v>100</v>
      </c>
      <c r="I7" s="1" t="s">
        <v>140</v>
      </c>
      <c r="J7" s="1" t="s">
        <v>30</v>
      </c>
      <c r="K7" s="1" t="s">
        <v>141</v>
      </c>
      <c r="L7" s="1" t="s">
        <v>141</v>
      </c>
      <c r="M7" s="1" t="s">
        <v>103</v>
      </c>
      <c r="N7" s="1" t="s">
        <v>103</v>
      </c>
      <c r="O7" s="1" t="s">
        <v>104</v>
      </c>
      <c r="P7" s="1" t="s">
        <v>105</v>
      </c>
      <c r="Q7" s="1" t="s">
        <v>106</v>
      </c>
      <c r="R7" s="1" t="s">
        <v>142</v>
      </c>
      <c r="S7" s="1" t="s">
        <v>108</v>
      </c>
      <c r="T7" s="1" t="s">
        <v>109</v>
      </c>
      <c r="U7" s="1" t="s">
        <v>110</v>
      </c>
    </row>
    <row r="8" s="1" customFormat="1" spans="1:21">
      <c r="A8" s="3">
        <v>17368424534</v>
      </c>
      <c r="B8" s="1" t="s">
        <v>143</v>
      </c>
      <c r="C8" s="1" t="s">
        <v>144</v>
      </c>
      <c r="D8" s="1" t="s">
        <v>145</v>
      </c>
      <c r="E8" s="1" t="s">
        <v>146</v>
      </c>
      <c r="F8" s="1" t="s">
        <v>147</v>
      </c>
      <c r="G8" s="1" t="s">
        <v>99</v>
      </c>
      <c r="H8" s="1" t="s">
        <v>100</v>
      </c>
      <c r="I8" s="1" t="s">
        <v>148</v>
      </c>
      <c r="J8" s="1" t="s">
        <v>30</v>
      </c>
      <c r="K8" s="1" t="s">
        <v>149</v>
      </c>
      <c r="L8" s="1" t="s">
        <v>149</v>
      </c>
      <c r="M8" s="1" t="s">
        <v>103</v>
      </c>
      <c r="N8" s="1" t="s">
        <v>103</v>
      </c>
      <c r="O8" s="1" t="s">
        <v>104</v>
      </c>
      <c r="P8" s="1" t="s">
        <v>105</v>
      </c>
      <c r="Q8" s="1" t="s">
        <v>106</v>
      </c>
      <c r="R8" s="1" t="s">
        <v>150</v>
      </c>
      <c r="S8" s="1" t="s">
        <v>108</v>
      </c>
      <c r="T8" s="1" t="s">
        <v>109</v>
      </c>
      <c r="U8" s="1" t="s">
        <v>110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2022-03-18T01:47:48Z</dcterms:created>
  <dcterms:modified xsi:type="dcterms:W3CDTF">2022-03-18T10:01:29Z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217C081240654E07A9136891DE758C44</vt:lpwstr>
  </property>
  <property fmtid="{D5CDD505-2E9C-101B-9397-08002B2CF9AE}" pid="3" name="KSOProductBuildVer">
    <vt:lpwstr>2052-11.1.0.11365</vt:lpwstr>
  </property>
</Properties>
</file>