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<sst xmlns="http://schemas.openxmlformats.org/spreadsheetml/2006/main" count="309" uniqueCount="144">
  <si>
    <t>去哪儿网酒店预付对账单</t>
  </si>
  <si>
    <t>供应商名称：</t>
  </si>
  <si>
    <t>遇见时光</t>
  </si>
  <si>
    <t>结算周期：</t>
  </si>
  <si>
    <t>2022-03-17至2022-03-18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</si>
  <si>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</si>
  <si>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</si>
  <si>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</si>
  <si>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</si>
  <si>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</si>
  <si>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</si>
  <si>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</si>
  <si>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</si>
  <si>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</si>
  <si>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</si>
  <si>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</si>
  <si>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</si>
  <si>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</si>
  <si>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</si>
  <si>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</si>
  <si>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¥268.00</t>
  </si>
  <si>
    <t>¥36.00</t>
  </si>
  <si>
    <t>¥232.00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</si>
  <si>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</si>
  <si>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</si>
  <si>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</si>
  <si>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</si>
  <si>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</si>
  <si>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</si>
  <si>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</si>
  <si>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</si>
  <si>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</si>
  <si>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</si>
  <si>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</si>
  <si>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</si>
  <si>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</si>
  <si>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</si>
  <si>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</si>
  <si>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</si>
  <si>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</si>
  <si>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</si>
  <si>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</si>
  <si>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</si>
  <si>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</si>
  <si>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</si>
  <si>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</si>
  <si>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</si>
  <si>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</si>
  <si>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</si>
  <si>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</si>
  <si>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</si>
  <si>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</si>
  <si>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</si>
  <si>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</si>
  <si>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</si>
  <si>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</si>
  <si>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</si>
  <si>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</si>
  <si>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</si>
  <si>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</si>
  <si>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</si>
  <si>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</si>
  <si>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</si>
  <si>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</si>
  <si>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</si>
  <si>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</si>
  <si>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</si>
  <si>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</si>
  <si>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</si>
  <si>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102939154864</t>
  </si>
  <si>
    <t>酒店预付</t>
  </si>
  <si>
    <t>否</t>
  </si>
  <si>
    <t>普通</t>
  </si>
  <si>
    <t>286757998</t>
  </si>
  <si>
    <t>格林豪泰快捷酒店(乌兰察布高铁站怀远南路店)</t>
  </si>
  <si>
    <t>1616855</t>
  </si>
  <si>
    <t>要伟</t>
  </si>
  <si>
    <t>2022-03-17</t>
  </si>
  <si>
    <t>2022-03-18</t>
  </si>
  <si>
    <t>¥144.00</t>
  </si>
  <si>
    <t>¥19.00</t>
  </si>
  <si>
    <t>¥125.00</t>
  </si>
  <si>
    <t>商务大床房</t>
  </si>
  <si>
    <t>WEBSITE</t>
  </si>
  <si>
    <t>102939644174</t>
  </si>
  <si>
    <t>417370373</t>
  </si>
  <si>
    <t>梅州明德酒店</t>
  </si>
  <si>
    <t>陈栩</t>
  </si>
  <si>
    <t>¥124.00</t>
  </si>
  <si>
    <t>¥17.00</t>
  </si>
  <si>
    <t>¥107.00</t>
  </si>
  <si>
    <t>标准单人房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</si>
  <si>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</si>
  <si>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</si>
  <si>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</si>
  <si>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</si>
  <si>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</si>
  <si>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</si>
  <si>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</si>
  <si>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</si>
  <si>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</si>
  <si>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</si>
  <si>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</si>
  <si>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A220321115512481</t>
  </si>
  <si>
    <r>
      <t>总计</t>
    </r>
    <r>
      <rPr>
        <sz val="10"/>
        <rFont val="Arial"/>
        <charset val="134"/>
      </rPr>
      <t>:232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</si>
  <si>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</si>
  <si>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</si>
  <si>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</si>
  <si>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</si>
  <si>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</si>
  <si>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</si>
  <si>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</si>
  <si>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</si>
  <si>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</si>
  <si>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</si>
  <si>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</si>
  <si>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</si>
  <si>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</si>
  <si>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</si>
  <si>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</si>
  <si>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</si>
  <si>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</si>
  <si>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102941808543</t>
  </si>
  <si>
    <t>2022-03-19</t>
  </si>
  <si>
    <t>2474821</t>
  </si>
  <si>
    <t>新田御庭精品酒店</t>
  </si>
  <si>
    <t>谢福英</t>
  </si>
  <si>
    <t>2022-03-20</t>
  </si>
  <si>
    <t>--</t>
  </si>
  <si>
    <t>124.00</t>
  </si>
  <si>
    <t>RMB</t>
  </si>
  <si>
    <t>0</t>
  </si>
  <si>
    <t>0.00</t>
  </si>
  <si>
    <t>龙卷风国内直连</t>
  </si>
  <si>
    <t>2213</t>
  </si>
  <si>
    <t>2022-03-19 21:11:45</t>
  </si>
  <si>
    <t>汇智国际旅游发展有限公司</t>
  </si>
  <si>
    <t>直连</t>
  </si>
  <si>
    <t>2471575</t>
  </si>
  <si>
    <t>125.00</t>
  </si>
  <si>
    <t>2022-03-17 18:38:08</t>
  </si>
  <si>
    <t>2471024</t>
  </si>
  <si>
    <t>107.00</t>
  </si>
  <si>
    <t>2022-03-17 12:51:51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</si>
</sst>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125</v>
      </c>
      <c r="E2" t="str">
        <f>VLOOKUP(A2,HOP!A:L,12,0)</f>
        <v>125.00</v>
      </c>
      <c r="F2" t="str">
        <f>VLOOKUP(A2,HOP!A:C,3,0)</f>
        <v>2471575</v>
      </c>
      <c r="G2">
        <f>D2-E2</f>
        <v>0</v>
      </c>
      <c r="H2" t="str">
        <f>$H$1&amp;F2</f>
        <v>，2471575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107</v>
      </c>
      <c r="E3" t="str">
        <f>VLOOKUP(A3,HOP!A:L,12,0)</f>
        <v>107.00</v>
      </c>
      <c r="F3" t="str">
        <f>VLOOKUP(A3,HOP!A:C,3,0)</f>
        <v>2471024</v>
      </c>
      <c r="G3">
        <f>D3-E3</f>
        <v>0</v>
      </c>
      <c r="H3" t="str">
        <f>$H$1&amp;F3</f>
        <v>，2471024</v>
      </c>
      <c r="I3" t="str">
        <f>VLOOKUP(A3,HOP!A:U,21,0)</f>
        <v>直连</v>
      </c>
    </row>
    <row r="5" spans="4:4">
      <c r="D5" s="3">
        <f>SUM(D2:D4)</f>
        <v>232</v>
      </c>
    </row>
    <row r="6" ht="14.25" spans="4:4">
      <c r="D6" s="8" t="s">
        <v>22</v>
      </c>
    </row>
    <row r="10" spans="1:1">
      <c r="A10" t="s">
        <v>103</v>
      </c>
    </row>
    <row r="11" spans="1:1">
      <c r="A11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122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123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71</v>
      </c>
      <c r="T2" s="1" t="s">
        <v>136</v>
      </c>
      <c r="U2" s="1" t="s">
        <v>137</v>
      </c>
    </row>
    <row r="3" s="1" customFormat="1" spans="1:21">
      <c r="A3" s="1" t="s">
        <v>69</v>
      </c>
      <c r="B3" s="1" t="s">
        <v>77</v>
      </c>
      <c r="C3" s="1" t="s">
        <v>138</v>
      </c>
      <c r="D3" s="1" t="s">
        <v>74</v>
      </c>
      <c r="E3" s="1" t="s">
        <v>76</v>
      </c>
      <c r="F3" s="1" t="s">
        <v>77</v>
      </c>
      <c r="G3" s="1" t="s">
        <v>78</v>
      </c>
      <c r="H3" s="1" t="s">
        <v>128</v>
      </c>
      <c r="I3" s="1" t="s">
        <v>139</v>
      </c>
      <c r="J3" s="1" t="s">
        <v>130</v>
      </c>
      <c r="K3" s="1" t="s">
        <v>139</v>
      </c>
      <c r="L3" s="1" t="s">
        <v>139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140</v>
      </c>
      <c r="S3" s="1" t="s">
        <v>71</v>
      </c>
      <c r="T3" s="1" t="s">
        <v>136</v>
      </c>
      <c r="U3" s="1" t="s">
        <v>137</v>
      </c>
    </row>
    <row r="4" s="1" customFormat="1" spans="1:21">
      <c r="A4" s="1" t="s">
        <v>84</v>
      </c>
      <c r="B4" s="1" t="s">
        <v>77</v>
      </c>
      <c r="C4" s="1" t="s">
        <v>141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128</v>
      </c>
      <c r="I4" s="1" t="s">
        <v>142</v>
      </c>
      <c r="J4" s="1" t="s">
        <v>130</v>
      </c>
      <c r="K4" s="1" t="s">
        <v>142</v>
      </c>
      <c r="L4" s="1" t="s">
        <v>142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143</v>
      </c>
      <c r="S4" s="1" t="s">
        <v>71</v>
      </c>
      <c r="T4" s="1" t="s">
        <v>136</v>
      </c>
      <c r="U4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2022-03-21T03:56:07Z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2A0C0C0955AB4DB7BE7CA68BD79D09B6</vt:lpwstr>
  </property>
</Properties>
</file>