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<sst xmlns="http://schemas.openxmlformats.org/spreadsheetml/2006/main" count="1431" uniqueCount="553">
  <si>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</si>
  <si>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</si>
  <si>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</si>
  <si>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</si>
  <si>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</si>
  <si>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</si>
  <si>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</si>
  <si>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</si>
  <si>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</si>
  <si>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</si>
  <si>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</si>
  <si>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</si>
  <si>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</si>
  <si>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</si>
  <si>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</si>
  <si>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</si>
  <si>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</si>
  <si>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</si>
  <si>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</si>
  <si>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</si>
  <si>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</si>
  <si>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</si>
  <si>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</si>
  <si>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</si>
  <si>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</si>
  <si>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17261959345	</t>
  </si>
  <si>
    <t>Ctrip</t>
  </si>
  <si>
    <t>正常</t>
  </si>
  <si>
    <t>[爱丁堡]世界酒店(Le Monde Hotel)(18002204)</t>
  </si>
  <si>
    <t>普通套房&lt;2人入住&gt;&lt;不退款&gt;</t>
  </si>
  <si>
    <t>USD</t>
  </si>
  <si>
    <t>Chapman/Lee,Norval/Nicola</t>
  </si>
  <si>
    <t>CA6352220321USD-W</t>
  </si>
  <si>
    <t>未提现</t>
  </si>
  <si>
    <t>携程开票</t>
  </si>
  <si>
    <t xml:space="preserve">2411100	</t>
  </si>
  <si>
    <t xml:space="preserve">RL27709975	</t>
  </si>
  <si>
    <t xml:space="preserve">17269915304	</t>
  </si>
  <si>
    <t>[兰卡威]兰卡威成功度假村(Berjaya Langkawi Resort)(8981669)</t>
  </si>
  <si>
    <t>热带雨林木小屋&lt;2人入住&gt;&lt;不退款&gt;</t>
  </si>
  <si>
    <t>Megat Akbarruddin/Megat Izzuddin</t>
  </si>
  <si>
    <t xml:space="preserve">2411929	</t>
  </si>
  <si>
    <t xml:space="preserve">667906	</t>
  </si>
  <si>
    <t xml:space="preserve">17369601996	</t>
  </si>
  <si>
    <t>[阿德莱德]里士满兰德购物商场酒店(Hotel Richmond on Rundle Mall)(15980386)</t>
  </si>
  <si>
    <t>开放式客房&lt;不退款&gt;&lt;2人入住&gt;</t>
  </si>
  <si>
    <t>Borland/Lucy</t>
  </si>
  <si>
    <t xml:space="preserve">2419854	</t>
  </si>
  <si>
    <t xml:space="preserve">30779027	</t>
  </si>
  <si>
    <t xml:space="preserve">17369615453	</t>
  </si>
  <si>
    <t>McCormack/Dan</t>
  </si>
  <si>
    <t xml:space="preserve">2419858	</t>
  </si>
  <si>
    <t xml:space="preserve">30779068	</t>
  </si>
  <si>
    <t xml:space="preserve">17419886288	</t>
  </si>
  <si>
    <t>[格林维尔]快捷套房酒店(Express Inn &amp; Suites)(39943121)</t>
  </si>
  <si>
    <t>标准间1特大床&lt;2人入住&gt;&lt;不退款&gt;</t>
  </si>
  <si>
    <t>Vazquez/Joey</t>
  </si>
  <si>
    <t xml:space="preserve">	</t>
  </si>
  <si>
    <t>取消</t>
  </si>
  <si>
    <t xml:space="preserve">17445630043	</t>
  </si>
  <si>
    <t>[珊瑚角]海豚钥匙度假酒店 - 珊瑚角(Dolphin Key Resort - Cape Coral)(39518983)</t>
  </si>
  <si>
    <t>标准间2双人床&lt;不退款&gt;&lt;2人入住&gt;</t>
  </si>
  <si>
    <t>Bauereis/Christopher,Bauereis/Eddeth Luray</t>
  </si>
  <si>
    <t xml:space="preserve">2429902	</t>
  </si>
  <si>
    <t xml:space="preserve">acknowledge	</t>
  </si>
  <si>
    <t xml:space="preserve">17446154571	</t>
  </si>
  <si>
    <t>[巴塞罗那]玛汀瓦尔旅馆(Hostal Martinval)(39562394)</t>
  </si>
  <si>
    <t>标准双人间&lt;不退款&gt;&lt;2人入住&gt;</t>
  </si>
  <si>
    <t>Basilico/Sara,Zandomeneghi/Luca</t>
  </si>
  <si>
    <t xml:space="preserve">2430051	</t>
  </si>
  <si>
    <t xml:space="preserve">2022022122378	</t>
  </si>
  <si>
    <t xml:space="preserve">17455372330	</t>
  </si>
  <si>
    <t>[纽约]纽约时代广场南希尔顿花园酒店(Hilton Garden Inn New York Times Square South)(24912900)</t>
  </si>
  <si>
    <t>特大床房&lt;2人入住&gt;&lt;不退款&gt;</t>
  </si>
  <si>
    <t>Coffman/Paul M</t>
  </si>
  <si>
    <t xml:space="preserve">3230431636	</t>
  </si>
  <si>
    <t xml:space="preserve">17455615455	</t>
  </si>
  <si>
    <t>[大学城]得克萨斯 A&amp;M 酒店及会议中心(Texas A&amp;M Hotel and Conference Center)(39961599)</t>
  </si>
  <si>
    <t>经典客房1张特大床&lt;不退款&gt;&lt;2人入住&gt;</t>
  </si>
  <si>
    <t>Weynand/Craig</t>
  </si>
  <si>
    <t xml:space="preserve">Acknowledged	</t>
  </si>
  <si>
    <t xml:space="preserve">17464976970	</t>
  </si>
  <si>
    <t>[洛杉矶]好莱坞罗斯福酒店(The Hollywood Roosevelt)(16071113)</t>
  </si>
  <si>
    <t>高级大号床房&lt;2人入住&gt;&lt;不退款&gt;</t>
  </si>
  <si>
    <t>Vega/Julian,Zuk/Tyler</t>
  </si>
  <si>
    <t xml:space="preserve">2433087	</t>
  </si>
  <si>
    <t xml:space="preserve">28612205	</t>
  </si>
  <si>
    <t xml:space="preserve">17470822663	</t>
  </si>
  <si>
    <t>[阿米利亚岛]艾米利亚岛费南迪纳比奇全套房舒适酒店(Comfort Suites Fernandina Beach at Amelia Island)(17525006)</t>
  </si>
  <si>
    <t>套房, 1 张特大床和 1 张沙发床, 无烟房(至少连住2晚及以上)&lt;2人入住&gt;&lt;不退款&gt;&lt;早餐&gt;</t>
  </si>
  <si>
    <t>Morris/Nancy Margo</t>
  </si>
  <si>
    <t xml:space="preserve">2433231	</t>
  </si>
  <si>
    <t xml:space="preserve">17471659345	</t>
  </si>
  <si>
    <t>[科勒尼]科勒尼-普拉诺韦斯特舒适套房酒店(Comfort Suites the Colony - Plano West)(17470922)</t>
  </si>
  <si>
    <t>套房&lt;2人入住&gt;&lt;不退款&gt;&lt;早餐&gt;</t>
  </si>
  <si>
    <t>Wong/Victor</t>
  </si>
  <si>
    <t xml:space="preserve">2433469	</t>
  </si>
  <si>
    <t xml:space="preserve">17490982011	</t>
  </si>
  <si>
    <t>[福塔雷萨]海之沙旅馆酒店(Pousada Hotel Areia da Praia)(39495760)</t>
  </si>
  <si>
    <t>双人间&lt;不退款&gt;&lt;2人入住&gt;</t>
  </si>
  <si>
    <t>dos Santos Anjos/Ana Cristina</t>
  </si>
  <si>
    <t xml:space="preserve">2435106	</t>
  </si>
  <si>
    <t xml:space="preserve">17491006788	</t>
  </si>
  <si>
    <t>[圣胡安]圣胡安凯悦嘉轩酒店(Hyatt Place San Juan)(17901270)</t>
  </si>
  <si>
    <t>特大床房(带沙发床)&lt;2人入住&gt;&lt;中宾&gt;&lt;不退款&gt;</t>
  </si>
  <si>
    <t>CHEN/GENGYU,ZHANG/LI</t>
  </si>
  <si>
    <t xml:space="preserve">2435114	</t>
  </si>
  <si>
    <t xml:space="preserve">29831582	</t>
  </si>
  <si>
    <t xml:space="preserve">17502214903	</t>
  </si>
  <si>
    <t>[宿务]宿务滨海前线酒店 - 北开垦(Bayfront Hotel Cebu – North Reclamation)(8241073)</t>
  </si>
  <si>
    <t>高级房&lt;2人入住&gt;&lt;不退款&gt;</t>
  </si>
  <si>
    <t>maquilan/Rosalyn</t>
  </si>
  <si>
    <t xml:space="preserve">2437899	</t>
  </si>
  <si>
    <t xml:space="preserve">78970	</t>
  </si>
  <si>
    <t xml:space="preserve">17517914128	</t>
  </si>
  <si>
    <t>经济双人间&lt;不退款&gt;&lt;2人入住&gt;</t>
  </si>
  <si>
    <t>BUDIHARTANTO/KEMAL FARIZAN,METRISA/RIZKYA</t>
  </si>
  <si>
    <t xml:space="preserve">2441394	</t>
  </si>
  <si>
    <t xml:space="preserve">2022022829431	</t>
  </si>
  <si>
    <t xml:space="preserve">17518005601	</t>
  </si>
  <si>
    <t xml:space="preserve">2441437	</t>
  </si>
  <si>
    <t xml:space="preserve">2022022826190	</t>
  </si>
  <si>
    <t xml:space="preserve">17523927668	</t>
  </si>
  <si>
    <t>[尤马县]尤玛经济型套房酒店(Budgetel Inn &amp; Suites Yuma)(39542309)</t>
  </si>
  <si>
    <t>池景双人床套房蜜月房(至少连住2晚及以上)&lt;2人入住&gt;&lt;不退款&gt;</t>
  </si>
  <si>
    <t>Moreno/Katti Lynn</t>
  </si>
  <si>
    <t xml:space="preserve">1901485931	</t>
  </si>
  <si>
    <t>阶梯</t>
  </si>
  <si>
    <t xml:space="preserve">17549755945	</t>
  </si>
  <si>
    <t>[Carden]卡登公园酒店(Carden Park)(39518120)</t>
  </si>
  <si>
    <t>客房1张特大床&lt;不退款&gt;&lt;2人入住&gt;</t>
  </si>
  <si>
    <t>Mehmedov/Orhan</t>
  </si>
  <si>
    <t xml:space="preserve">2447462	</t>
  </si>
  <si>
    <t xml:space="preserve">62974SC241835	</t>
  </si>
  <si>
    <t xml:space="preserve">17562916026	</t>
  </si>
  <si>
    <t>[罗斯维尔]拉克斯普兰廷罗斯维尔全套房酒店(Larkspur Landing Roseville-An All-Suite Hotel)(40079589)</t>
  </si>
  <si>
    <t>工作室套房&lt;不退款&gt;&lt;2人入住&gt;</t>
  </si>
  <si>
    <t>Miller/Robert D</t>
  </si>
  <si>
    <t xml:space="preserve">2449567	</t>
  </si>
  <si>
    <t xml:space="preserve">11159SC039173	</t>
  </si>
  <si>
    <t xml:space="preserve">17572251466	</t>
  </si>
  <si>
    <t>Baldapan/Ma. Phoebe</t>
  </si>
  <si>
    <t xml:space="preserve">2451403	</t>
  </si>
  <si>
    <t xml:space="preserve">79327	</t>
  </si>
  <si>
    <t xml:space="preserve">17591571558	</t>
  </si>
  <si>
    <t>[克洛滕]丽笙苏黎世机场酒店(Radisson Blu Hotel Zurich Airport)(16096726)</t>
  </si>
  <si>
    <t>标准房&lt;2人入住&gt;&lt;不退款&gt;</t>
  </si>
  <si>
    <t>Giossi/Iso</t>
  </si>
  <si>
    <t xml:space="preserve">2455813	</t>
  </si>
  <si>
    <t xml:space="preserve">0020539584	</t>
  </si>
  <si>
    <t xml:space="preserve">17604242518	</t>
  </si>
  <si>
    <t>MACALE/GENESIS,PATRICIO/JANDRICK,BAUTISTA/JOHN</t>
  </si>
  <si>
    <t xml:space="preserve">2457505	</t>
  </si>
  <si>
    <t xml:space="preserve">79486	</t>
  </si>
  <si>
    <t xml:space="preserve">17614209032	</t>
  </si>
  <si>
    <t>[纽汉]福克斯康诺特酒店(Fox Connaught)(39565671)</t>
  </si>
  <si>
    <t>Lee/Preston Ming Feng</t>
  </si>
  <si>
    <t xml:space="preserve">2460325	</t>
  </si>
  <si>
    <t xml:space="preserve">EXP-1906491444	</t>
  </si>
  <si>
    <t xml:space="preserve">17620287746	</t>
  </si>
  <si>
    <t>[曼谷]曼谷白金诺富特酒店(Novotel Bangkok Platinum Pratunam)(8628085)</t>
  </si>
  <si>
    <t>高级房(至少连住2晚及以上)&lt;1人入住&gt;&lt;不退款&gt;&lt;早餐&gt;</t>
  </si>
  <si>
    <t>WANG/XIAO,Chen/Hui</t>
  </si>
  <si>
    <t xml:space="preserve">2461368	</t>
  </si>
  <si>
    <t xml:space="preserve"> 876200	</t>
  </si>
  <si>
    <t xml:space="preserve">17627923259	</t>
  </si>
  <si>
    <t>[巴黎]彗星酒店(Hôtel de la Comète)(39506192)</t>
  </si>
  <si>
    <t>VIDEGRAIN/Alain</t>
  </si>
  <si>
    <t xml:space="preserve">2462360	</t>
  </si>
  <si>
    <t xml:space="preserve">1907105087	</t>
  </si>
  <si>
    <t xml:space="preserve">17633127996	</t>
  </si>
  <si>
    <t>[曼谷]曼谷万怡酒店 - SHA Extra Plus 认证(Courtyard by Marriott Bangkok - Sha Extra Plus)(8418672)</t>
  </si>
  <si>
    <t>翻新豪华特大床房(至少连住2晚及以上)&lt;1人入住&gt;&lt;不退款&gt;&lt;早餐&gt;</t>
  </si>
  <si>
    <t>CHEN/JING</t>
  </si>
  <si>
    <t xml:space="preserve">92471395	</t>
  </si>
  <si>
    <t xml:space="preserve">17635741361	</t>
  </si>
  <si>
    <t>[休斯敦]歇息养生套房旅店(Rest Well Inn &amp; Suites)(17887909)</t>
  </si>
  <si>
    <t>客房（1张特大床）&lt;2人入住&gt;&lt;不退款&gt;</t>
  </si>
  <si>
    <t>Pozo/Gonzalo Eduardo</t>
  </si>
  <si>
    <t xml:space="preserve">2464227	</t>
  </si>
  <si>
    <t xml:space="preserve">17642578851	</t>
  </si>
  <si>
    <t>[甘榜茹塔牌]丁加奴苏特拉海滩度假酒店(Sutra Beach Resort, Terengganu)(22754247)</t>
  </si>
  <si>
    <t>豪华海景双床房&lt;2人入住&gt;&lt;不退款&gt;</t>
  </si>
  <si>
    <t>fauzi/Agustine</t>
  </si>
  <si>
    <t xml:space="preserve">2465770	</t>
  </si>
  <si>
    <t xml:space="preserve">17647410314	</t>
  </si>
  <si>
    <t>[芝加哥]芝加哥希尔顿伦敦之家格芮精选酒店(LondonHouse Chicago, Curio Collection by Hilton)(24544119)</t>
  </si>
  <si>
    <t>转角特大床工作室房(至少连住2晚及以上)&lt;2人入住&gt;&lt;不退款&gt;</t>
  </si>
  <si>
    <t>Nie/Yuxin,Wan/Bingyang</t>
  </si>
  <si>
    <t xml:space="preserve">2466292	</t>
  </si>
  <si>
    <t xml:space="preserve">3238369799	</t>
  </si>
  <si>
    <t xml:space="preserve">17649161890	</t>
  </si>
  <si>
    <t>[迪拜]千禧阿特里亚商务湾酒店(Millennium Atria Business Bay)(39553419)</t>
  </si>
  <si>
    <t>尊贵一卧室公寓&lt;2人入住&gt;&lt;不退款&gt;</t>
  </si>
  <si>
    <t>HABIBAMOHAMEDABDELFATTAH/MAHMOUD,LAILAMOHAMEDABDELGHAFAR/EBRAHIM</t>
  </si>
  <si>
    <t xml:space="preserve">2467098	</t>
  </si>
  <si>
    <t xml:space="preserve">HHE6VVQ9F	</t>
  </si>
  <si>
    <t xml:space="preserve">17650453800	</t>
  </si>
  <si>
    <t>[Castle]丽亭加的夫酒店(Park Plaza Cardiff)(39493716)</t>
  </si>
  <si>
    <t>高级房间&lt;不退款&gt;&lt;2人入住&gt;</t>
  </si>
  <si>
    <t>Granycome/Mathew</t>
  </si>
  <si>
    <t xml:space="preserve">2467852	</t>
  </si>
  <si>
    <t xml:space="preserve">0021028278	</t>
  </si>
  <si>
    <t xml:space="preserve">17650948361	</t>
  </si>
  <si>
    <t>[伊尔福德]克兰福德酒店(Cranford Hotel)(39492619)</t>
  </si>
  <si>
    <t>Lerner/Russell</t>
  </si>
  <si>
    <t xml:space="preserve">2468187	</t>
  </si>
  <si>
    <t xml:space="preserve">17656358430	</t>
  </si>
  <si>
    <t>[斯托]斯托霍夫酒店(The Stowehof Hotel)(39911141)</t>
  </si>
  <si>
    <t>标准间1张大床&lt;2人入住&gt;&lt;不退款&gt;</t>
  </si>
  <si>
    <t>Newman/Robert</t>
  </si>
  <si>
    <t xml:space="preserve">2468734	</t>
  </si>
  <si>
    <t xml:space="preserve">75041SC017295	</t>
  </si>
  <si>
    <t xml:space="preserve">17656780853	</t>
  </si>
  <si>
    <t>Chevolleaux/Alvin</t>
  </si>
  <si>
    <t xml:space="preserve">0021104418	</t>
  </si>
  <si>
    <t xml:space="preserve">17657344671	</t>
  </si>
  <si>
    <t>[阿德莱德]汉道夫老磨坊汽车旅馆(The Hahndorf Old Mill Motel)(39543706)</t>
  </si>
  <si>
    <t>传统客房, 1 张大床, 按摩浴缸(至少连住2晚及以上)&lt;2人入住&gt;&lt;不退款&gt;</t>
  </si>
  <si>
    <t>Odgers/Rob</t>
  </si>
  <si>
    <t xml:space="preserve">2469185	</t>
  </si>
  <si>
    <t xml:space="preserve">31400402	</t>
  </si>
  <si>
    <t xml:space="preserve">17659670875	</t>
  </si>
  <si>
    <t>[东法尔茅斯]当季瑟夫赛德度假村(InnSeason Resorts Surfside)(39925249)</t>
  </si>
  <si>
    <t>一居室公寓&lt;2人入住&gt;&lt;不退款&gt;</t>
  </si>
  <si>
    <t>Peralta/Keren</t>
  </si>
  <si>
    <t xml:space="preserve">2470539	</t>
  </si>
  <si>
    <t xml:space="preserve">125714	</t>
  </si>
  <si>
    <t xml:space="preserve">17665477799	</t>
  </si>
  <si>
    <t>[圣徒皮特海滩]海滩明信片旅馆(Postcard Inn on The Beach)(16123872)</t>
  </si>
  <si>
    <t>园景特大床房&lt;2人入住&gt;&lt;不退款&gt;</t>
  </si>
  <si>
    <t>Nalsen/Agustin</t>
  </si>
  <si>
    <t xml:space="preserve">2470658	</t>
  </si>
  <si>
    <t xml:space="preserve">92467863-1	</t>
  </si>
  <si>
    <t xml:space="preserve">17666848925	</t>
  </si>
  <si>
    <t>[新山]士乃宴宾雅酒店(Impiana Hotel Senai)(24538769)</t>
  </si>
  <si>
    <t>豪华双床房&lt;2人入住&gt;&lt;不退款&gt;</t>
  </si>
  <si>
    <t>HASHIM/FARAH DIBA,HASHIM/FARAH DIBA,HASHIM/FARAH DIBA</t>
  </si>
  <si>
    <t xml:space="preserve">2471197	</t>
  </si>
  <si>
    <t xml:space="preserve">108876/77/78	</t>
  </si>
  <si>
    <t xml:space="preserve">17666875156	</t>
  </si>
  <si>
    <t>[新加坡]新加坡威大酒店－劳明达(V Hotel Lavender Singapore)(8290412)</t>
  </si>
  <si>
    <t>高级双人房(至少连住2晚及以上)&lt;1人入住&gt;&lt;不退款&gt;</t>
  </si>
  <si>
    <t>Parantar/Marjorie</t>
  </si>
  <si>
    <t xml:space="preserve">2471222	</t>
  </si>
  <si>
    <t xml:space="preserve">R22/0317/150911343	</t>
  </si>
  <si>
    <t xml:space="preserve">17669312242	</t>
  </si>
  <si>
    <t>[曼谷]奇德伦中心酒店 (SHA Extra Plus)(Centre Point Chidlom (SHA Extra Plus))(7361446)</t>
  </si>
  <si>
    <t>禅意豪华 房&lt;2人入住&gt;&lt;不退款&gt;</t>
  </si>
  <si>
    <t>Boonnin/Phuriphatara</t>
  </si>
  <si>
    <t xml:space="preserve">2472725	</t>
  </si>
  <si>
    <t xml:space="preserve">1410841	</t>
  </si>
  <si>
    <t xml:space="preserve">17677209189	</t>
  </si>
  <si>
    <t>[Sukrupasa Mahallesi]丘陵酒店(Hilly Hotel)(39505142)</t>
  </si>
  <si>
    <t>标准间&lt;不退款&gt;&lt;2人入住&gt;</t>
  </si>
  <si>
    <t>Surmelioglu/Efe</t>
  </si>
  <si>
    <t xml:space="preserve">1910911781	</t>
  </si>
  <si>
    <t xml:space="preserve">17677893077	</t>
  </si>
  <si>
    <t>[迈尔斯堡]迈尔斯堡珊瑚角郊区长住公寓酒店(Suburban Extended Stay Hotel Fort Myers Cape Coral)(39958174)</t>
  </si>
  <si>
    <t>标准客房1张大床&lt;不退款&gt;&lt;2人入住&gt;</t>
  </si>
  <si>
    <t>Roberts/James</t>
  </si>
  <si>
    <t xml:space="preserve">2473773	</t>
  </si>
  <si>
    <t xml:space="preserve">73015145	</t>
  </si>
  <si>
    <t>，</t>
  </si>
  <si>
    <t>A220321112509481</t>
  </si>
  <si>
    <t>A220321112607481</t>
  </si>
  <si>
    <t>USD / THB 当前参考汇率: 33.394</t>
  </si>
  <si>
    <t>总计： 9461 USD/
315940.63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</si>
  <si>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</si>
  <si>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</si>
  <si>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</si>
  <si>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</si>
  <si>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</si>
  <si>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</si>
  <si>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</si>
  <si>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</si>
  <si>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</si>
  <si>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</si>
  <si>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</si>
  <si>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</si>
  <si>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</si>
  <si>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</si>
  <si>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</si>
  <si>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</si>
  <si>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</si>
  <si>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</si>
  <si>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</si>
  <si>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2473473</t>
  </si>
  <si>
    <t>西里精品级酒店</t>
  </si>
  <si>
    <t>Surmelioglu Efe</t>
  </si>
  <si>
    <t>2022-03-19</t>
  </si>
  <si>
    <t>退房日周结</t>
  </si>
  <si>
    <t>260.78</t>
  </si>
  <si>
    <t>41.00</t>
  </si>
  <si>
    <t>0</t>
  </si>
  <si>
    <t>0.00</t>
  </si>
  <si>
    <t>携程国际直连(CIT)</t>
  </si>
  <si>
    <t>01.011176</t>
  </si>
  <si>
    <t>2022-03-18 21:34:25</t>
  </si>
  <si>
    <t>否</t>
  </si>
  <si>
    <t>汇智国际旅游发展有限公司</t>
  </si>
  <si>
    <t>直连</t>
  </si>
  <si>
    <t>2472725</t>
  </si>
  <si>
    <t>奇德伦中心酒店 (SHA Extra Plus)</t>
  </si>
  <si>
    <t>Boonnin Phuriphatara</t>
  </si>
  <si>
    <t>2022-03-20</t>
  </si>
  <si>
    <t>508.83</t>
  </si>
  <si>
    <t>80.00</t>
  </si>
  <si>
    <t>2022-03-18 14:48:12</t>
  </si>
  <si>
    <t>直采</t>
  </si>
  <si>
    <t>2022-03-17</t>
  </si>
  <si>
    <t>2471222</t>
  </si>
  <si>
    <t>新加坡威大酒店－劳明达</t>
  </si>
  <si>
    <t>Parantar Marjorie</t>
  </si>
  <si>
    <t>1069.67</t>
  </si>
  <si>
    <t>168.00</t>
  </si>
  <si>
    <t>2022-03-17 15:23:05</t>
  </si>
  <si>
    <t>2471197</t>
  </si>
  <si>
    <t>士乃宴宾雅酒店</t>
  </si>
  <si>
    <t>HASHIM FARAH DIBA,HASHIM FARAH DIBA,HASHIM FARAH DIBA</t>
  </si>
  <si>
    <t>2062.94</t>
  </si>
  <si>
    <t>324.00</t>
  </si>
  <si>
    <t>2022-03-17 16:11:59</t>
  </si>
  <si>
    <t>2470658</t>
  </si>
  <si>
    <t>海滩明信片旅馆</t>
  </si>
  <si>
    <t>Nalsen Agustin</t>
  </si>
  <si>
    <t>2502.27</t>
  </si>
  <si>
    <t>393.00</t>
  </si>
  <si>
    <t>2022-03-17 08:19:47</t>
  </si>
  <si>
    <t>2470539</t>
  </si>
  <si>
    <t>VRI 冲浪季节度假村</t>
  </si>
  <si>
    <t>Peralta Keren</t>
  </si>
  <si>
    <t>1744.59</t>
  </si>
  <si>
    <t>274.00</t>
  </si>
  <si>
    <t>2022-03-17 02:16:20</t>
  </si>
  <si>
    <t>2022-03-16</t>
  </si>
  <si>
    <t>2469185</t>
  </si>
  <si>
    <t>汉道夫老磨坊汽车旅馆</t>
  </si>
  <si>
    <t>Odgers Rob</t>
  </si>
  <si>
    <t>1085.40</t>
  </si>
  <si>
    <t>170.00</t>
  </si>
  <si>
    <t>2022-03-16 10:54:16</t>
  </si>
  <si>
    <t>2468896</t>
  </si>
  <si>
    <t>加地夫公园广场酒店</t>
  </si>
  <si>
    <t>Chevolleaux Alvin</t>
  </si>
  <si>
    <t>612.38</t>
  </si>
  <si>
    <t>96.00</t>
  </si>
  <si>
    <t>2022-03-16 09:04:45</t>
  </si>
  <si>
    <t>2022-03-15</t>
  </si>
  <si>
    <t>2468734</t>
  </si>
  <si>
    <t>史托霍夫酒店</t>
  </si>
  <si>
    <t>Newman Robert</t>
  </si>
  <si>
    <t>3176.74</t>
  </si>
  <si>
    <t>498.00</t>
  </si>
  <si>
    <t>2022-03-15 22:00:59</t>
  </si>
  <si>
    <t>2468187</t>
  </si>
  <si>
    <t>克伦福德酒店</t>
  </si>
  <si>
    <t>Lerner Russell</t>
  </si>
  <si>
    <t>376.36</t>
  </si>
  <si>
    <t>59.00</t>
  </si>
  <si>
    <t>2022-03-15 17:40:31</t>
  </si>
  <si>
    <t>2467852</t>
  </si>
  <si>
    <t>Granycome Mathew</t>
  </si>
  <si>
    <t>567.73</t>
  </si>
  <si>
    <t>89.00</t>
  </si>
  <si>
    <t>2022-03-15 14:49:05</t>
  </si>
  <si>
    <t>2022-03-14</t>
  </si>
  <si>
    <t>2467098</t>
  </si>
  <si>
    <t>千禧阿特里亚商务湾酒店</t>
  </si>
  <si>
    <t>HABIBAMOHAMEDABDELFATTAH MAHMOUD,LAILAMOHAMEDABDELGHAFAR EBRAHIM</t>
  </si>
  <si>
    <t>2420.26</t>
  </si>
  <si>
    <t>381.00</t>
  </si>
  <si>
    <t>2022-03-14 23:29:09</t>
  </si>
  <si>
    <t>2466292</t>
  </si>
  <si>
    <t>芝加哥希尔顿伦敦之家格芮精选酒店</t>
  </si>
  <si>
    <t>Nie Yuxin,Wan Bingyang</t>
  </si>
  <si>
    <t>6962.23</t>
  </si>
  <si>
    <t>1096.00</t>
  </si>
  <si>
    <t>2022-03-14 15:53:54</t>
  </si>
  <si>
    <t>2465770</t>
  </si>
  <si>
    <t>丁加奴苏特拉海滩度假酒店</t>
  </si>
  <si>
    <t>fauzi Agustine</t>
  </si>
  <si>
    <t>355.73</t>
  </si>
  <si>
    <t>56.00</t>
  </si>
  <si>
    <t>2022-03-15 14:59:16</t>
  </si>
  <si>
    <t>2022-03-13</t>
  </si>
  <si>
    <t>2464227</t>
  </si>
  <si>
    <t>舒眠套房休斯顿 I-45 北部酒店</t>
  </si>
  <si>
    <t>Pozo Gonzalo Eduardo</t>
  </si>
  <si>
    <t>406.55</t>
  </si>
  <si>
    <t>64.00</t>
  </si>
  <si>
    <t>2022-03-13 08:11:52</t>
  </si>
  <si>
    <t>2022-03-12</t>
  </si>
  <si>
    <t>2463164</t>
  </si>
  <si>
    <t>曼谷万怡酒店 - SHA Extra Plus 认证</t>
  </si>
  <si>
    <t>CHEN JING</t>
  </si>
  <si>
    <t>1143.43</t>
  </si>
  <si>
    <t>180.00</t>
  </si>
  <si>
    <t>2022-03-12 15:36:15</t>
  </si>
  <si>
    <t>2022-03-11</t>
  </si>
  <si>
    <t>2462360</t>
  </si>
  <si>
    <t>彗星酒店</t>
  </si>
  <si>
    <t>VIDEGRAIN Alain</t>
  </si>
  <si>
    <t>462.48</t>
  </si>
  <si>
    <t>73.00</t>
  </si>
  <si>
    <t>2022-03-11 22:25:38</t>
  </si>
  <si>
    <t>2461368</t>
  </si>
  <si>
    <t>曼谷白金诺富特酒店</t>
  </si>
  <si>
    <t>WANG XIAO,Chen Hui</t>
  </si>
  <si>
    <t>1938.63</t>
  </si>
  <si>
    <t>306.00</t>
  </si>
  <si>
    <t>2022-03-11 14:35:48</t>
  </si>
  <si>
    <t>2022-03-10</t>
  </si>
  <si>
    <t>2460325</t>
  </si>
  <si>
    <t>康诺特酒店</t>
  </si>
  <si>
    <t>Lee Preston Ming Feng</t>
  </si>
  <si>
    <t>702.89</t>
  </si>
  <si>
    <t>111.00</t>
  </si>
  <si>
    <t>2022-03-10 21:22:21</t>
  </si>
  <si>
    <t>2022-03-09</t>
  </si>
  <si>
    <t>2457505</t>
  </si>
  <si>
    <t>宿务滨海前线酒店 - 北开垦</t>
  </si>
  <si>
    <t>MACALE GENESIS,PATRICIO JANDRICK,BAUTISTA JOHN</t>
  </si>
  <si>
    <t>816.93</t>
  </si>
  <si>
    <t>129.00</t>
  </si>
  <si>
    <t>2022-03-09 15:04:28</t>
  </si>
  <si>
    <t>2022-03-08</t>
  </si>
  <si>
    <t>2455813</t>
  </si>
  <si>
    <t>丽笙蓝标酒店,苏黎世机场</t>
  </si>
  <si>
    <t>Giossi Iso</t>
  </si>
  <si>
    <t>1298.22</t>
  </si>
  <si>
    <t>205.00</t>
  </si>
  <si>
    <t>2022-03-08 17:13:18</t>
  </si>
  <si>
    <t>2022-03-06</t>
  </si>
  <si>
    <t>2451403</t>
  </si>
  <si>
    <t>Baldapan Ma. Phoebe</t>
  </si>
  <si>
    <t>272.33</t>
  </si>
  <si>
    <t>43.00</t>
  </si>
  <si>
    <t>2022-03-06 09:28:53</t>
  </si>
  <si>
    <t>2022-03-05</t>
  </si>
  <si>
    <t>2449567</t>
  </si>
  <si>
    <t>罗斯维尔拉克斯普兰廷－全套房酒店</t>
  </si>
  <si>
    <t>Miller Robert D</t>
  </si>
  <si>
    <t>975.33</t>
  </si>
  <si>
    <t>154.00</t>
  </si>
  <si>
    <t>2022-03-05 07:49:50</t>
  </si>
  <si>
    <t>2022-03-04</t>
  </si>
  <si>
    <t>2447462</t>
  </si>
  <si>
    <t>卡登公园酒店</t>
  </si>
  <si>
    <t>Mehmedov Orhan</t>
  </si>
  <si>
    <t>1177.94</t>
  </si>
  <si>
    <t>186.00</t>
  </si>
  <si>
    <t>2022-03-04 05:00:47</t>
  </si>
  <si>
    <t>2022-03-01</t>
  </si>
  <si>
    <t>2441884</t>
  </si>
  <si>
    <t>尤玛经济型套房酒店</t>
  </si>
  <si>
    <t>Moreno Katti Lynn</t>
  </si>
  <si>
    <t>2124.80</t>
  </si>
  <si>
    <t>336.00</t>
  </si>
  <si>
    <t>2022-03-01 09:34:09</t>
  </si>
  <si>
    <t>2022-02-28</t>
  </si>
  <si>
    <t>2441437</t>
  </si>
  <si>
    <t>玛汀瓦尔旅馆</t>
  </si>
  <si>
    <t>BUDIHARTANTO KEMAL FARIZAN,METRISA RIZKYA</t>
  </si>
  <si>
    <t>360.83</t>
  </si>
  <si>
    <t>57.00</t>
  </si>
  <si>
    <t>2022-02-28 21:37:53</t>
  </si>
  <si>
    <t>2441394</t>
  </si>
  <si>
    <t>303.86</t>
  </si>
  <si>
    <t>48.00</t>
  </si>
  <si>
    <t>2022-02-28 21:17:19</t>
  </si>
  <si>
    <t>2022-02-27</t>
  </si>
  <si>
    <t>2437899</t>
  </si>
  <si>
    <t>maquilan Rosalyn</t>
  </si>
  <si>
    <t>272.21</t>
  </si>
  <si>
    <t>2022-02-27 13:36:48</t>
  </si>
  <si>
    <t>2022-02-26</t>
  </si>
  <si>
    <t>2435114</t>
  </si>
  <si>
    <t>圣胡安市中心凯悦嘉轩酒店</t>
  </si>
  <si>
    <t>CHEN GENGYU,ZHANG LI</t>
  </si>
  <si>
    <t>6051.86</t>
  </si>
  <si>
    <t>956.00</t>
  </si>
  <si>
    <t>2022-02-26 04:33:21</t>
  </si>
  <si>
    <t>2435106</t>
  </si>
  <si>
    <t>海之沙旅馆酒店</t>
  </si>
  <si>
    <t>dos Santos Anjos Ana Cristina</t>
  </si>
  <si>
    <t>569.74</t>
  </si>
  <si>
    <t>90.00</t>
  </si>
  <si>
    <t>2022-02-26 03:52:07</t>
  </si>
  <si>
    <t>2022-02-24</t>
  </si>
  <si>
    <t>2433469</t>
  </si>
  <si>
    <t>科勒尼-普拉诺韦斯特舒适套房酒店</t>
  </si>
  <si>
    <t>Wong Victor</t>
  </si>
  <si>
    <t>468.27</t>
  </si>
  <si>
    <t>74.00</t>
  </si>
  <si>
    <t>2022-02-24 13:01:49</t>
  </si>
  <si>
    <t>2433231</t>
  </si>
  <si>
    <t>阿米莉亚岛海景舒适套房酒店</t>
  </si>
  <si>
    <t>Morris Nancy Margo</t>
  </si>
  <si>
    <t>3663.91</t>
  </si>
  <si>
    <t>579.00</t>
  </si>
  <si>
    <t>--</t>
  </si>
  <si>
    <t>2433087</t>
  </si>
  <si>
    <t>好莱坞罗斯福酒店</t>
  </si>
  <si>
    <t>Vega Julian,Zuk Tyler</t>
  </si>
  <si>
    <t>1594.66</t>
  </si>
  <si>
    <t>252.00</t>
  </si>
  <si>
    <t>2022-02-24 02:32:34</t>
  </si>
  <si>
    <t>2022-02-23</t>
  </si>
  <si>
    <t>2431750</t>
  </si>
  <si>
    <t>得克萨斯 A&amp;M 酒店及会议中心</t>
  </si>
  <si>
    <t>Weynand Craig</t>
  </si>
  <si>
    <t>957.36</t>
  </si>
  <si>
    <t>151.00</t>
  </si>
  <si>
    <t>2022-02-23 09:52:32</t>
  </si>
  <si>
    <t>2431712</t>
  </si>
  <si>
    <t>纽约时代广场南希尔顿花园酒店</t>
  </si>
  <si>
    <t>Coffman Paul M</t>
  </si>
  <si>
    <t>3062.27</t>
  </si>
  <si>
    <t>483.00</t>
  </si>
  <si>
    <t>2022-02-23 07:53:32</t>
  </si>
  <si>
    <t>2022-02-22</t>
  </si>
  <si>
    <t>2430051</t>
  </si>
  <si>
    <t>Basilico Sara,Zandomeneghi Luca</t>
  </si>
  <si>
    <t>711.14</t>
  </si>
  <si>
    <t>112.00</t>
  </si>
  <si>
    <t>2022-02-22 01:41:23</t>
  </si>
  <si>
    <t>2022-02-16</t>
  </si>
  <si>
    <t>2419858</t>
  </si>
  <si>
    <t>里士满兰德购物商场酒店</t>
  </si>
  <si>
    <t>McCormack Dan</t>
  </si>
  <si>
    <t>1423.27</t>
  </si>
  <si>
    <t>224.00</t>
  </si>
  <si>
    <t>2022-02-16 12:24:37</t>
  </si>
  <si>
    <t>2419854</t>
  </si>
  <si>
    <t>Borland Lucy</t>
  </si>
  <si>
    <t>775.18</t>
  </si>
  <si>
    <t>122.00</t>
  </si>
  <si>
    <t>2022-02-16 12:23:19</t>
  </si>
  <si>
    <t>2022-02-02</t>
  </si>
  <si>
    <t>2411929</t>
  </si>
  <si>
    <t>兰卡威成功度假村</t>
  </si>
  <si>
    <t>Megat Akbarruddin Megat Izzuddin</t>
  </si>
  <si>
    <t>446.14</t>
  </si>
  <si>
    <t>70.00</t>
  </si>
  <si>
    <t>2022-02-03 14:53:08</t>
  </si>
  <si>
    <t>2022-01-31</t>
  </si>
  <si>
    <t>2411100</t>
  </si>
  <si>
    <t>世界酒店</t>
  </si>
  <si>
    <t>Chapman Lee,Norval Nicola</t>
  </si>
  <si>
    <t>5366.40</t>
  </si>
  <si>
    <t>842.00</t>
  </si>
  <si>
    <t>2022-01-31 03:45:34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</si>
</sst>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44634</v>
      </c>
      <c r="H2" s="4">
        <v>1</v>
      </c>
      <c r="I2" s="4">
        <v>3</v>
      </c>
      <c r="J2" s="4">
        <v>3</v>
      </c>
      <c r="K2" s="4" t="s">
        <v>30</v>
      </c>
      <c r="L2" s="4">
        <v>842</v>
      </c>
      <c r="M2" s="4">
        <v>842</v>
      </c>
      <c r="N2" s="4" t="s">
        <v>31</v>
      </c>
      <c r="O2" s="4" t="s">
        <v>32</v>
      </c>
      <c r="P2" s="4" t="s">
        <v>33</v>
      </c>
      <c r="Q2" s="4">
        <v>0</v>
      </c>
      <c r="R2" s="7">
        <v>44592</v>
      </c>
      <c r="S2" s="6">
        <v>44641</v>
      </c>
      <c r="T2" s="4" t="s">
        <v>34</v>
      </c>
      <c r="U2" s="4">
        <v>842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44638</v>
      </c>
      <c r="G3" s="6">
        <v>44639</v>
      </c>
      <c r="H3" s="4">
        <v>1</v>
      </c>
      <c r="I3" s="4">
        <v>1</v>
      </c>
      <c r="J3" s="4">
        <v>1</v>
      </c>
      <c r="K3" s="4" t="s">
        <v>30</v>
      </c>
      <c r="L3" s="4">
        <v>70</v>
      </c>
      <c r="M3" s="4">
        <v>70</v>
      </c>
      <c r="N3" s="4" t="s">
        <v>40</v>
      </c>
      <c r="O3" s="4" t="s">
        <v>32</v>
      </c>
      <c r="P3" s="4" t="s">
        <v>33</v>
      </c>
      <c r="Q3" s="4">
        <v>0</v>
      </c>
      <c r="R3" s="7">
        <v>44594</v>
      </c>
      <c r="S3" s="6">
        <v>44641</v>
      </c>
      <c r="T3" s="4" t="s">
        <v>34</v>
      </c>
      <c r="U3" s="4">
        <v>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44638</v>
      </c>
      <c r="G4" s="6">
        <v>44639</v>
      </c>
      <c r="H4" s="4">
        <v>1</v>
      </c>
      <c r="I4" s="4">
        <v>1</v>
      </c>
      <c r="J4" s="4">
        <v>1</v>
      </c>
      <c r="K4" s="4" t="s">
        <v>30</v>
      </c>
      <c r="L4" s="4">
        <v>122</v>
      </c>
      <c r="M4" s="4">
        <v>122</v>
      </c>
      <c r="N4" s="4" t="s">
        <v>46</v>
      </c>
      <c r="O4" s="4" t="s">
        <v>32</v>
      </c>
      <c r="P4" s="4" t="s">
        <v>33</v>
      </c>
      <c r="Q4" s="4">
        <v>0</v>
      </c>
      <c r="R4" s="7">
        <v>44608</v>
      </c>
      <c r="S4" s="6">
        <v>44641</v>
      </c>
      <c r="T4" s="4" t="s">
        <v>34</v>
      </c>
      <c r="U4" s="4">
        <v>122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44637</v>
      </c>
      <c r="G5" s="6">
        <v>44639</v>
      </c>
      <c r="H5" s="4">
        <v>1</v>
      </c>
      <c r="I5" s="4">
        <v>2</v>
      </c>
      <c r="J5" s="4">
        <v>2</v>
      </c>
      <c r="K5" s="4" t="s">
        <v>30</v>
      </c>
      <c r="L5" s="4">
        <v>224</v>
      </c>
      <c r="M5" s="4">
        <v>224</v>
      </c>
      <c r="N5" s="4" t="s">
        <v>50</v>
      </c>
      <c r="O5" s="4" t="s">
        <v>32</v>
      </c>
      <c r="P5" s="4" t="s">
        <v>33</v>
      </c>
      <c r="Q5" s="4">
        <v>0</v>
      </c>
      <c r="R5" s="7">
        <v>44608</v>
      </c>
      <c r="S5" s="6">
        <v>44641</v>
      </c>
      <c r="T5" s="4" t="s">
        <v>34</v>
      </c>
      <c r="U5" s="4">
        <v>224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44639</v>
      </c>
      <c r="G6" s="6">
        <v>44640</v>
      </c>
      <c r="H6" s="4">
        <v>1</v>
      </c>
      <c r="I6" s="4">
        <v>1</v>
      </c>
      <c r="J6" s="4">
        <v>1</v>
      </c>
      <c r="K6" s="4" t="s">
        <v>30</v>
      </c>
      <c r="L6" s="4">
        <v>60</v>
      </c>
      <c r="M6" s="4">
        <v>60</v>
      </c>
      <c r="N6" s="4" t="s">
        <v>56</v>
      </c>
      <c r="O6" s="4" t="s">
        <v>32</v>
      </c>
      <c r="P6" s="4" t="s">
        <v>33</v>
      </c>
      <c r="Q6" s="4">
        <v>0</v>
      </c>
      <c r="R6" s="7">
        <v>44611</v>
      </c>
      <c r="S6" s="6">
        <v>44641</v>
      </c>
      <c r="T6" s="4" t="s">
        <v>34</v>
      </c>
      <c r="U6" s="4">
        <v>60</v>
      </c>
      <c r="V6" s="4">
        <v>0</v>
      </c>
      <c r="W6" s="4">
        <v>0</v>
      </c>
      <c r="X6" s="4" t="s">
        <v>57</v>
      </c>
      <c r="Y6" s="4" t="s">
        <v>57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44639</v>
      </c>
      <c r="G7" s="6">
        <v>44640</v>
      </c>
      <c r="H7" s="4">
        <v>1</v>
      </c>
      <c r="I7" s="4">
        <v>1</v>
      </c>
      <c r="J7" s="4">
        <v>1</v>
      </c>
      <c r="K7" s="4" t="s">
        <v>30</v>
      </c>
      <c r="L7" s="4">
        <v>-60</v>
      </c>
      <c r="M7" s="4">
        <v>-60</v>
      </c>
      <c r="N7" s="4" t="s">
        <v>56</v>
      </c>
      <c r="O7" s="4" t="s">
        <v>32</v>
      </c>
      <c r="P7" s="4" t="s">
        <v>33</v>
      </c>
      <c r="Q7" s="4">
        <v>0</v>
      </c>
      <c r="R7" s="7">
        <v>44611</v>
      </c>
      <c r="S7" s="6">
        <v>44641</v>
      </c>
      <c r="T7" s="4" t="s">
        <v>34</v>
      </c>
      <c r="U7" s="4">
        <v>-60</v>
      </c>
      <c r="V7" s="4">
        <v>0</v>
      </c>
      <c r="W7" s="4">
        <v>0</v>
      </c>
      <c r="X7" s="4" t="s">
        <v>57</v>
      </c>
      <c r="Y7" s="4" t="s">
        <v>57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44632</v>
      </c>
      <c r="G8" s="6">
        <v>44634</v>
      </c>
      <c r="H8" s="4">
        <v>1</v>
      </c>
      <c r="I8" s="4">
        <v>2</v>
      </c>
      <c r="J8" s="4">
        <v>2</v>
      </c>
      <c r="K8" s="4" t="s">
        <v>30</v>
      </c>
      <c r="L8" s="4">
        <v>394</v>
      </c>
      <c r="M8" s="4">
        <v>394</v>
      </c>
      <c r="N8" s="4" t="s">
        <v>62</v>
      </c>
      <c r="O8" s="4" t="s">
        <v>32</v>
      </c>
      <c r="P8" s="4" t="s">
        <v>33</v>
      </c>
      <c r="Q8" s="4">
        <v>0</v>
      </c>
      <c r="R8" s="7">
        <v>44613</v>
      </c>
      <c r="S8" s="6">
        <v>44641</v>
      </c>
      <c r="T8" s="4" t="s">
        <v>34</v>
      </c>
      <c r="U8" s="4">
        <v>394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44635</v>
      </c>
      <c r="G9" s="6">
        <v>44637</v>
      </c>
      <c r="H9" s="4">
        <v>1</v>
      </c>
      <c r="I9" s="4">
        <v>2</v>
      </c>
      <c r="J9" s="4">
        <v>2</v>
      </c>
      <c r="K9" s="4" t="s">
        <v>30</v>
      </c>
      <c r="L9" s="4">
        <v>112</v>
      </c>
      <c r="M9" s="4">
        <v>112</v>
      </c>
      <c r="N9" s="4" t="s">
        <v>68</v>
      </c>
      <c r="O9" s="4" t="s">
        <v>32</v>
      </c>
      <c r="P9" s="4" t="s">
        <v>33</v>
      </c>
      <c r="Q9" s="4">
        <v>0</v>
      </c>
      <c r="R9" s="7">
        <v>44614</v>
      </c>
      <c r="S9" s="6">
        <v>44641</v>
      </c>
      <c r="T9" s="4" t="s">
        <v>34</v>
      </c>
      <c r="U9" s="4">
        <v>112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44632</v>
      </c>
      <c r="G10" s="6">
        <v>44635</v>
      </c>
      <c r="H10" s="4">
        <v>1</v>
      </c>
      <c r="I10" s="4">
        <v>3</v>
      </c>
      <c r="J10" s="4">
        <v>3</v>
      </c>
      <c r="K10" s="4" t="s">
        <v>30</v>
      </c>
      <c r="L10" s="4">
        <v>483</v>
      </c>
      <c r="M10" s="4">
        <v>483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44615</v>
      </c>
      <c r="S10" s="6">
        <v>44641</v>
      </c>
      <c r="T10" s="4" t="s">
        <v>34</v>
      </c>
      <c r="U10" s="4">
        <v>483</v>
      </c>
      <c r="V10" s="4">
        <v>0</v>
      </c>
      <c r="W10" s="4">
        <v>0</v>
      </c>
      <c r="X10" s="4" t="s">
        <v>57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44637</v>
      </c>
      <c r="G11" s="6">
        <v>44638</v>
      </c>
      <c r="H11" s="4">
        <v>1</v>
      </c>
      <c r="I11" s="4">
        <v>1</v>
      </c>
      <c r="J11" s="4">
        <v>1</v>
      </c>
      <c r="K11" s="4" t="s">
        <v>30</v>
      </c>
      <c r="L11" s="4">
        <v>151</v>
      </c>
      <c r="M11" s="4">
        <v>151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44615</v>
      </c>
      <c r="S11" s="6">
        <v>44641</v>
      </c>
      <c r="T11" s="4" t="s">
        <v>34</v>
      </c>
      <c r="U11" s="4">
        <v>151</v>
      </c>
      <c r="V11" s="4">
        <v>0</v>
      </c>
      <c r="W11" s="4">
        <v>0</v>
      </c>
      <c r="X11" s="4" t="s">
        <v>57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44634</v>
      </c>
      <c r="G12" s="6">
        <v>44635</v>
      </c>
      <c r="H12" s="4">
        <v>1</v>
      </c>
      <c r="I12" s="4">
        <v>1</v>
      </c>
      <c r="J12" s="4">
        <v>1</v>
      </c>
      <c r="K12" s="4" t="s">
        <v>30</v>
      </c>
      <c r="L12" s="4">
        <v>252</v>
      </c>
      <c r="M12" s="4">
        <v>252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44616</v>
      </c>
      <c r="S12" s="6">
        <v>44641</v>
      </c>
      <c r="T12" s="4" t="s">
        <v>34</v>
      </c>
      <c r="U12" s="4">
        <v>252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44638</v>
      </c>
      <c r="G13" s="6">
        <v>44640</v>
      </c>
      <c r="H13" s="4">
        <v>1</v>
      </c>
      <c r="I13" s="4">
        <v>2</v>
      </c>
      <c r="J13" s="4">
        <v>2</v>
      </c>
      <c r="K13" s="4" t="s">
        <v>30</v>
      </c>
      <c r="L13" s="4">
        <v>579</v>
      </c>
      <c r="M13" s="4">
        <v>579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44616</v>
      </c>
      <c r="S13" s="6">
        <v>44641</v>
      </c>
      <c r="T13" s="4" t="s">
        <v>34</v>
      </c>
      <c r="U13" s="4">
        <v>579</v>
      </c>
      <c r="V13" s="4">
        <v>0</v>
      </c>
      <c r="W13" s="4">
        <v>0</v>
      </c>
      <c r="X13" s="4" t="s">
        <v>91</v>
      </c>
      <c r="Y13" s="4" t="s">
        <v>57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44637</v>
      </c>
      <c r="G14" s="6">
        <v>44638</v>
      </c>
      <c r="H14" s="4">
        <v>1</v>
      </c>
      <c r="I14" s="4">
        <v>1</v>
      </c>
      <c r="J14" s="4">
        <v>1</v>
      </c>
      <c r="K14" s="4" t="s">
        <v>30</v>
      </c>
      <c r="L14" s="4">
        <v>74</v>
      </c>
      <c r="M14" s="4">
        <v>74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44616</v>
      </c>
      <c r="S14" s="6">
        <v>44641</v>
      </c>
      <c r="T14" s="4" t="s">
        <v>34</v>
      </c>
      <c r="U14" s="4">
        <v>74</v>
      </c>
      <c r="V14" s="4">
        <v>0</v>
      </c>
      <c r="W14" s="4">
        <v>0</v>
      </c>
      <c r="X14" s="4" t="s">
        <v>96</v>
      </c>
      <c r="Y14" s="4" t="s">
        <v>80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44635</v>
      </c>
      <c r="G15" s="6">
        <v>44638</v>
      </c>
      <c r="H15" s="4">
        <v>1</v>
      </c>
      <c r="I15" s="4">
        <v>3</v>
      </c>
      <c r="J15" s="4">
        <v>3</v>
      </c>
      <c r="K15" s="4" t="s">
        <v>30</v>
      </c>
      <c r="L15" s="4">
        <v>90</v>
      </c>
      <c r="M15" s="4">
        <v>90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44618</v>
      </c>
      <c r="S15" s="6">
        <v>44641</v>
      </c>
      <c r="T15" s="4" t="s">
        <v>34</v>
      </c>
      <c r="U15" s="4">
        <v>90</v>
      </c>
      <c r="V15" s="4">
        <v>0</v>
      </c>
      <c r="W15" s="4">
        <v>0</v>
      </c>
      <c r="X15" s="4" t="s">
        <v>101</v>
      </c>
      <c r="Y15" s="4" t="s">
        <v>57</v>
      </c>
    </row>
    <row r="16" s="4" customFormat="1" spans="1:26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44635</v>
      </c>
      <c r="G16" s="6">
        <v>44637</v>
      </c>
      <c r="H16" s="4">
        <v>2</v>
      </c>
      <c r="I16" s="4">
        <v>2</v>
      </c>
      <c r="J16" s="4">
        <v>4</v>
      </c>
      <c r="K16" s="4" t="s">
        <v>30</v>
      </c>
      <c r="L16" s="4">
        <v>956</v>
      </c>
      <c r="M16" s="4">
        <v>956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44618</v>
      </c>
      <c r="S16" s="6">
        <v>44641</v>
      </c>
      <c r="T16" s="4" t="s">
        <v>34</v>
      </c>
      <c r="U16" s="4">
        <v>956</v>
      </c>
      <c r="V16" s="4">
        <v>0</v>
      </c>
      <c r="W16" s="4">
        <v>0</v>
      </c>
      <c r="X16" s="4" t="s">
        <v>106</v>
      </c>
      <c r="Y16" s="4">
        <v>58046685</v>
      </c>
      <c r="Z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44638</v>
      </c>
      <c r="G17" s="6">
        <v>44639</v>
      </c>
      <c r="H17" s="4">
        <v>1</v>
      </c>
      <c r="I17" s="4">
        <v>1</v>
      </c>
      <c r="J17" s="4">
        <v>1</v>
      </c>
      <c r="K17" s="4" t="s">
        <v>30</v>
      </c>
      <c r="L17" s="4">
        <v>43</v>
      </c>
      <c r="M17" s="4">
        <v>43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44619</v>
      </c>
      <c r="S17" s="6">
        <v>44641</v>
      </c>
      <c r="T17" s="4" t="s">
        <v>34</v>
      </c>
      <c r="U17" s="4">
        <v>43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66</v>
      </c>
      <c r="E18" s="4" t="s">
        <v>115</v>
      </c>
      <c r="F18" s="6">
        <v>44633</v>
      </c>
      <c r="G18" s="6">
        <v>44634</v>
      </c>
      <c r="H18" s="4">
        <v>1</v>
      </c>
      <c r="I18" s="4">
        <v>1</v>
      </c>
      <c r="J18" s="4">
        <v>1</v>
      </c>
      <c r="K18" s="4" t="s">
        <v>30</v>
      </c>
      <c r="L18" s="4">
        <v>48</v>
      </c>
      <c r="M18" s="4">
        <v>48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44620</v>
      </c>
      <c r="S18" s="6">
        <v>44641</v>
      </c>
      <c r="T18" s="4" t="s">
        <v>34</v>
      </c>
      <c r="U18" s="4">
        <v>48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66</v>
      </c>
      <c r="E19" s="4" t="s">
        <v>115</v>
      </c>
      <c r="F19" s="6">
        <v>44634</v>
      </c>
      <c r="G19" s="6">
        <v>44635</v>
      </c>
      <c r="H19" s="4">
        <v>1</v>
      </c>
      <c r="I19" s="4">
        <v>1</v>
      </c>
      <c r="J19" s="4">
        <v>1</v>
      </c>
      <c r="K19" s="4" t="s">
        <v>30</v>
      </c>
      <c r="L19" s="4">
        <v>57</v>
      </c>
      <c r="M19" s="4">
        <v>57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44620</v>
      </c>
      <c r="S19" s="6">
        <v>44641</v>
      </c>
      <c r="T19" s="4" t="s">
        <v>34</v>
      </c>
      <c r="U19" s="4">
        <v>57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44636</v>
      </c>
      <c r="G20" s="6">
        <v>44640</v>
      </c>
      <c r="H20" s="4">
        <v>1</v>
      </c>
      <c r="I20" s="4">
        <v>4</v>
      </c>
      <c r="J20" s="4">
        <v>4</v>
      </c>
      <c r="K20" s="4" t="s">
        <v>30</v>
      </c>
      <c r="L20" s="4">
        <v>336</v>
      </c>
      <c r="M20" s="4">
        <v>336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44621</v>
      </c>
      <c r="S20" s="6">
        <v>44641</v>
      </c>
      <c r="T20" s="4" t="s">
        <v>34</v>
      </c>
      <c r="U20" s="4">
        <v>336</v>
      </c>
      <c r="V20" s="4">
        <v>0</v>
      </c>
      <c r="W20" s="4">
        <v>0</v>
      </c>
      <c r="X20" s="4" t="s">
        <v>57</v>
      </c>
      <c r="Y20" s="4" t="s">
        <v>126</v>
      </c>
    </row>
    <row r="21" s="4" customFormat="1" spans="1:25">
      <c r="A21" s="4" t="s">
        <v>59</v>
      </c>
      <c r="B21" s="4" t="s">
        <v>26</v>
      </c>
      <c r="C21" s="4" t="s">
        <v>58</v>
      </c>
      <c r="D21" s="4" t="s">
        <v>60</v>
      </c>
      <c r="E21" s="4" t="s">
        <v>61</v>
      </c>
      <c r="F21" s="6">
        <v>44632</v>
      </c>
      <c r="G21" s="6">
        <v>44634</v>
      </c>
      <c r="H21" s="4">
        <v>1</v>
      </c>
      <c r="I21" s="4">
        <v>2</v>
      </c>
      <c r="J21" s="4">
        <v>2</v>
      </c>
      <c r="K21" s="4" t="s">
        <v>30</v>
      </c>
      <c r="L21" s="4">
        <v>-394</v>
      </c>
      <c r="M21" s="4">
        <v>-394</v>
      </c>
      <c r="N21" s="4" t="s">
        <v>62</v>
      </c>
      <c r="O21" s="4" t="s">
        <v>32</v>
      </c>
      <c r="P21" s="4" t="s">
        <v>33</v>
      </c>
      <c r="Q21" s="4">
        <v>0</v>
      </c>
      <c r="R21" s="7">
        <v>44613</v>
      </c>
      <c r="S21" s="6">
        <v>44641</v>
      </c>
      <c r="T21" s="4" t="s">
        <v>34</v>
      </c>
      <c r="U21" s="4">
        <v>-394</v>
      </c>
      <c r="V21" s="4">
        <v>0</v>
      </c>
      <c r="W21" s="4">
        <v>0</v>
      </c>
      <c r="X21" s="4" t="s">
        <v>63</v>
      </c>
      <c r="Y21" s="4" t="s">
        <v>64</v>
      </c>
    </row>
    <row r="22" s="4" customFormat="1" spans="1:25">
      <c r="A22" s="4" t="s">
        <v>59</v>
      </c>
      <c r="B22" s="4" t="s">
        <v>26</v>
      </c>
      <c r="C22" s="4" t="s">
        <v>127</v>
      </c>
      <c r="D22" s="4" t="s">
        <v>60</v>
      </c>
      <c r="E22" s="4" t="s">
        <v>61</v>
      </c>
      <c r="F22" s="6">
        <v>44632</v>
      </c>
      <c r="G22" s="6">
        <v>44634</v>
      </c>
      <c r="H22" s="4">
        <v>1</v>
      </c>
      <c r="I22" s="4">
        <v>2</v>
      </c>
      <c r="J22" s="4">
        <v>2</v>
      </c>
      <c r="K22" s="4" t="s">
        <v>30</v>
      </c>
      <c r="L22" s="4">
        <v>0</v>
      </c>
      <c r="M22" s="4">
        <v>0</v>
      </c>
      <c r="N22" s="4" t="s">
        <v>62</v>
      </c>
      <c r="O22" s="4" t="s">
        <v>32</v>
      </c>
      <c r="P22" s="4" t="s">
        <v>33</v>
      </c>
      <c r="Q22" s="4">
        <v>0</v>
      </c>
      <c r="R22" s="7">
        <v>44613</v>
      </c>
      <c r="S22" s="6">
        <v>44641</v>
      </c>
      <c r="T22" s="4" t="s">
        <v>34</v>
      </c>
      <c r="U22" s="4">
        <v>0</v>
      </c>
      <c r="V22" s="4">
        <v>0</v>
      </c>
      <c r="W22" s="4">
        <v>0</v>
      </c>
      <c r="X22" s="4" t="s">
        <v>63</v>
      </c>
      <c r="Y22" s="4" t="s">
        <v>64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44633</v>
      </c>
      <c r="G23" s="6">
        <v>44634</v>
      </c>
      <c r="H23" s="4">
        <v>1</v>
      </c>
      <c r="I23" s="4">
        <v>1</v>
      </c>
      <c r="J23" s="4">
        <v>1</v>
      </c>
      <c r="K23" s="4" t="s">
        <v>30</v>
      </c>
      <c r="L23" s="4">
        <v>186</v>
      </c>
      <c r="M23" s="4">
        <v>186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44624</v>
      </c>
      <c r="S23" s="6">
        <v>44641</v>
      </c>
      <c r="T23" s="4" t="s">
        <v>34</v>
      </c>
      <c r="U23" s="4">
        <v>186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44635</v>
      </c>
      <c r="G24" s="6">
        <v>44636</v>
      </c>
      <c r="H24" s="4">
        <v>1</v>
      </c>
      <c r="I24" s="4">
        <v>1</v>
      </c>
      <c r="J24" s="4">
        <v>1</v>
      </c>
      <c r="K24" s="4" t="s">
        <v>30</v>
      </c>
      <c r="L24" s="4">
        <v>154</v>
      </c>
      <c r="M24" s="4">
        <v>154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44625</v>
      </c>
      <c r="S24" s="6">
        <v>44641</v>
      </c>
      <c r="T24" s="4" t="s">
        <v>34</v>
      </c>
      <c r="U24" s="4">
        <v>154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134</v>
      </c>
      <c r="B25" s="4" t="s">
        <v>26</v>
      </c>
      <c r="C25" s="4" t="s">
        <v>58</v>
      </c>
      <c r="D25" s="4" t="s">
        <v>135</v>
      </c>
      <c r="E25" s="4" t="s">
        <v>136</v>
      </c>
      <c r="F25" s="6">
        <v>44635</v>
      </c>
      <c r="G25" s="6">
        <v>44636</v>
      </c>
      <c r="H25" s="4">
        <v>1</v>
      </c>
      <c r="I25" s="4">
        <v>1</v>
      </c>
      <c r="J25" s="4">
        <v>1</v>
      </c>
      <c r="K25" s="4" t="s">
        <v>30</v>
      </c>
      <c r="L25" s="4">
        <v>-154</v>
      </c>
      <c r="M25" s="4">
        <v>-154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44625</v>
      </c>
      <c r="S25" s="6">
        <v>44641</v>
      </c>
      <c r="T25" s="4" t="s">
        <v>34</v>
      </c>
      <c r="U25" s="4">
        <v>-154</v>
      </c>
      <c r="V25" s="4">
        <v>0</v>
      </c>
      <c r="W25" s="4">
        <v>0</v>
      </c>
      <c r="X25" s="4" t="s">
        <v>138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109</v>
      </c>
      <c r="E26" s="4" t="s">
        <v>110</v>
      </c>
      <c r="F26" s="6">
        <v>44639</v>
      </c>
      <c r="G26" s="6">
        <v>44640</v>
      </c>
      <c r="H26" s="4">
        <v>1</v>
      </c>
      <c r="I26" s="4">
        <v>1</v>
      </c>
      <c r="J26" s="4">
        <v>1</v>
      </c>
      <c r="K26" s="4" t="s">
        <v>30</v>
      </c>
      <c r="L26" s="4">
        <v>43</v>
      </c>
      <c r="M26" s="4">
        <v>43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44626</v>
      </c>
      <c r="S26" s="6">
        <v>44641</v>
      </c>
      <c r="T26" s="4" t="s">
        <v>34</v>
      </c>
      <c r="U26" s="4">
        <v>43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44638</v>
      </c>
      <c r="G27" s="6">
        <v>44639</v>
      </c>
      <c r="H27" s="4">
        <v>1</v>
      </c>
      <c r="I27" s="4">
        <v>1</v>
      </c>
      <c r="J27" s="4">
        <v>1</v>
      </c>
      <c r="K27" s="4" t="s">
        <v>30</v>
      </c>
      <c r="L27" s="4">
        <v>205</v>
      </c>
      <c r="M27" s="4">
        <v>205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44628</v>
      </c>
      <c r="S27" s="6">
        <v>44641</v>
      </c>
      <c r="T27" s="4" t="s">
        <v>34</v>
      </c>
      <c r="U27" s="4">
        <v>205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109</v>
      </c>
      <c r="E28" s="4" t="s">
        <v>110</v>
      </c>
      <c r="F28" s="6">
        <v>44636</v>
      </c>
      <c r="G28" s="6">
        <v>44637</v>
      </c>
      <c r="H28" s="4">
        <v>3</v>
      </c>
      <c r="I28" s="4">
        <v>1</v>
      </c>
      <c r="J28" s="4">
        <v>3</v>
      </c>
      <c r="K28" s="4" t="s">
        <v>30</v>
      </c>
      <c r="L28" s="4">
        <v>129</v>
      </c>
      <c r="M28" s="4">
        <v>129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44629</v>
      </c>
      <c r="S28" s="6">
        <v>44641</v>
      </c>
      <c r="T28" s="4" t="s">
        <v>34</v>
      </c>
      <c r="U28" s="4">
        <v>129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67</v>
      </c>
      <c r="F29" s="6">
        <v>44636</v>
      </c>
      <c r="G29" s="6">
        <v>44637</v>
      </c>
      <c r="H29" s="4">
        <v>1</v>
      </c>
      <c r="I29" s="4">
        <v>1</v>
      </c>
      <c r="J29" s="4">
        <v>1</v>
      </c>
      <c r="K29" s="4" t="s">
        <v>30</v>
      </c>
      <c r="L29" s="4">
        <v>111</v>
      </c>
      <c r="M29" s="4">
        <v>111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44630</v>
      </c>
      <c r="S29" s="6">
        <v>44641</v>
      </c>
      <c r="T29" s="4" t="s">
        <v>34</v>
      </c>
      <c r="U29" s="4">
        <v>111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6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44631</v>
      </c>
      <c r="G30" s="6">
        <v>44634</v>
      </c>
      <c r="H30" s="4">
        <v>2</v>
      </c>
      <c r="I30" s="4">
        <v>3</v>
      </c>
      <c r="J30" s="4">
        <v>6</v>
      </c>
      <c r="K30" s="4" t="s">
        <v>30</v>
      </c>
      <c r="L30" s="4">
        <v>306</v>
      </c>
      <c r="M30" s="4">
        <v>306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44631</v>
      </c>
      <c r="S30" s="6">
        <v>44641</v>
      </c>
      <c r="T30" s="4" t="s">
        <v>34</v>
      </c>
      <c r="U30" s="4">
        <v>306</v>
      </c>
      <c r="V30" s="4">
        <v>0</v>
      </c>
      <c r="W30" s="4">
        <v>0</v>
      </c>
      <c r="X30" s="4" t="s">
        <v>163</v>
      </c>
      <c r="Y30" s="4">
        <v>876199</v>
      </c>
      <c r="Z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99</v>
      </c>
      <c r="F31" s="6">
        <v>44639</v>
      </c>
      <c r="G31" s="6">
        <v>44640</v>
      </c>
      <c r="H31" s="4">
        <v>1</v>
      </c>
      <c r="I31" s="4">
        <v>1</v>
      </c>
      <c r="J31" s="4">
        <v>1</v>
      </c>
      <c r="K31" s="4" t="s">
        <v>30</v>
      </c>
      <c r="L31" s="4">
        <v>73</v>
      </c>
      <c r="M31" s="4">
        <v>73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44631</v>
      </c>
      <c r="S31" s="6">
        <v>44641</v>
      </c>
      <c r="T31" s="4" t="s">
        <v>34</v>
      </c>
      <c r="U31" s="4">
        <v>73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44632</v>
      </c>
      <c r="G32" s="6">
        <v>44635</v>
      </c>
      <c r="H32" s="4">
        <v>1</v>
      </c>
      <c r="I32" s="4">
        <v>3</v>
      </c>
      <c r="J32" s="4">
        <v>3</v>
      </c>
      <c r="K32" s="4" t="s">
        <v>30</v>
      </c>
      <c r="L32" s="4">
        <v>180</v>
      </c>
      <c r="M32" s="4">
        <v>180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44632</v>
      </c>
      <c r="S32" s="6">
        <v>44641</v>
      </c>
      <c r="T32" s="4" t="s">
        <v>34</v>
      </c>
      <c r="U32" s="4">
        <v>180</v>
      </c>
      <c r="V32" s="4">
        <v>0</v>
      </c>
      <c r="W32" s="4">
        <v>0</v>
      </c>
      <c r="X32" s="4" t="s">
        <v>57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44634</v>
      </c>
      <c r="G33" s="6">
        <v>44635</v>
      </c>
      <c r="H33" s="4">
        <v>1</v>
      </c>
      <c r="I33" s="4">
        <v>1</v>
      </c>
      <c r="J33" s="4">
        <v>1</v>
      </c>
      <c r="K33" s="4" t="s">
        <v>30</v>
      </c>
      <c r="L33" s="4">
        <v>64</v>
      </c>
      <c r="M33" s="4">
        <v>64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44633</v>
      </c>
      <c r="S33" s="6">
        <v>44641</v>
      </c>
      <c r="T33" s="4" t="s">
        <v>34</v>
      </c>
      <c r="U33" s="4">
        <v>64</v>
      </c>
      <c r="V33" s="4">
        <v>0</v>
      </c>
      <c r="W33" s="4">
        <v>0</v>
      </c>
      <c r="X33" s="4" t="s">
        <v>179</v>
      </c>
      <c r="Y33" s="4" t="s">
        <v>80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44637</v>
      </c>
      <c r="G34" s="6">
        <v>44638</v>
      </c>
      <c r="H34" s="4">
        <v>1</v>
      </c>
      <c r="I34" s="4">
        <v>1</v>
      </c>
      <c r="J34" s="4">
        <v>1</v>
      </c>
      <c r="K34" s="4" t="s">
        <v>30</v>
      </c>
      <c r="L34" s="4">
        <v>56</v>
      </c>
      <c r="M34" s="4">
        <v>56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44634</v>
      </c>
      <c r="S34" s="6">
        <v>44641</v>
      </c>
      <c r="T34" s="4" t="s">
        <v>34</v>
      </c>
      <c r="U34" s="4">
        <v>56</v>
      </c>
      <c r="V34" s="4">
        <v>0</v>
      </c>
      <c r="W34" s="4">
        <v>0</v>
      </c>
      <c r="X34" s="4" t="s">
        <v>184</v>
      </c>
      <c r="Y34" s="4" t="s">
        <v>57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44635</v>
      </c>
      <c r="G35" s="6">
        <v>44639</v>
      </c>
      <c r="H35" s="4">
        <v>1</v>
      </c>
      <c r="I35" s="4">
        <v>4</v>
      </c>
      <c r="J35" s="4">
        <v>4</v>
      </c>
      <c r="K35" s="4" t="s">
        <v>30</v>
      </c>
      <c r="L35" s="4">
        <v>1096</v>
      </c>
      <c r="M35" s="4">
        <v>1096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44634</v>
      </c>
      <c r="S35" s="6">
        <v>44641</v>
      </c>
      <c r="T35" s="4" t="s">
        <v>34</v>
      </c>
      <c r="U35" s="4">
        <v>1096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44635</v>
      </c>
      <c r="G36" s="6">
        <v>44636</v>
      </c>
      <c r="H36" s="4">
        <v>1</v>
      </c>
      <c r="I36" s="4">
        <v>1</v>
      </c>
      <c r="J36" s="4">
        <v>1</v>
      </c>
      <c r="K36" s="4" t="s">
        <v>30</v>
      </c>
      <c r="L36" s="4">
        <v>381</v>
      </c>
      <c r="M36" s="4">
        <v>381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44634</v>
      </c>
      <c r="S36" s="6">
        <v>44641</v>
      </c>
      <c r="T36" s="4" t="s">
        <v>34</v>
      </c>
      <c r="U36" s="4">
        <v>381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44635</v>
      </c>
      <c r="G37" s="6">
        <v>44636</v>
      </c>
      <c r="H37" s="4">
        <v>1</v>
      </c>
      <c r="I37" s="4">
        <v>1</v>
      </c>
      <c r="J37" s="4">
        <v>1</v>
      </c>
      <c r="K37" s="4" t="s">
        <v>30</v>
      </c>
      <c r="L37" s="4">
        <v>89</v>
      </c>
      <c r="M37" s="4">
        <v>89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44635</v>
      </c>
      <c r="S37" s="6">
        <v>44641</v>
      </c>
      <c r="T37" s="4" t="s">
        <v>34</v>
      </c>
      <c r="U37" s="4">
        <v>89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99</v>
      </c>
      <c r="F38" s="6">
        <v>44635</v>
      </c>
      <c r="G38" s="6">
        <v>44636</v>
      </c>
      <c r="H38" s="4">
        <v>1</v>
      </c>
      <c r="I38" s="4">
        <v>1</v>
      </c>
      <c r="J38" s="4">
        <v>1</v>
      </c>
      <c r="K38" s="4" t="s">
        <v>30</v>
      </c>
      <c r="L38" s="4">
        <v>59</v>
      </c>
      <c r="M38" s="4">
        <v>59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44635</v>
      </c>
      <c r="S38" s="6">
        <v>44641</v>
      </c>
      <c r="T38" s="4" t="s">
        <v>34</v>
      </c>
      <c r="U38" s="4">
        <v>59</v>
      </c>
      <c r="V38" s="4">
        <v>0</v>
      </c>
      <c r="W38" s="4">
        <v>0</v>
      </c>
      <c r="X38" s="4" t="s">
        <v>206</v>
      </c>
      <c r="Y38" s="4" t="s">
        <v>64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44635</v>
      </c>
      <c r="G39" s="6">
        <v>44638</v>
      </c>
      <c r="H39" s="4">
        <v>1</v>
      </c>
      <c r="I39" s="4">
        <v>3</v>
      </c>
      <c r="J39" s="4">
        <v>3</v>
      </c>
      <c r="K39" s="4" t="s">
        <v>30</v>
      </c>
      <c r="L39" s="4">
        <v>498</v>
      </c>
      <c r="M39" s="4">
        <v>498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44635</v>
      </c>
      <c r="S39" s="6">
        <v>44641</v>
      </c>
      <c r="T39" s="4" t="s">
        <v>34</v>
      </c>
      <c r="U39" s="4">
        <v>498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44637</v>
      </c>
      <c r="G40" s="6">
        <v>44638</v>
      </c>
      <c r="H40" s="4">
        <v>1</v>
      </c>
      <c r="I40" s="4">
        <v>1</v>
      </c>
      <c r="J40" s="4">
        <v>1</v>
      </c>
      <c r="K40" s="4" t="s">
        <v>30</v>
      </c>
      <c r="L40" s="4">
        <v>96</v>
      </c>
      <c r="M40" s="4">
        <v>96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44636</v>
      </c>
      <c r="S40" s="6">
        <v>44641</v>
      </c>
      <c r="T40" s="4" t="s">
        <v>34</v>
      </c>
      <c r="U40" s="4">
        <v>96</v>
      </c>
      <c r="V40" s="4">
        <v>0</v>
      </c>
      <c r="W40" s="4">
        <v>0</v>
      </c>
      <c r="X40" s="4" t="s">
        <v>57</v>
      </c>
      <c r="Y40" s="4" t="s">
        <v>215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44636</v>
      </c>
      <c r="G41" s="6">
        <v>44638</v>
      </c>
      <c r="H41" s="4">
        <v>1</v>
      </c>
      <c r="I41" s="4">
        <v>2</v>
      </c>
      <c r="J41" s="4">
        <v>2</v>
      </c>
      <c r="K41" s="4" t="s">
        <v>30</v>
      </c>
      <c r="L41" s="4">
        <v>170</v>
      </c>
      <c r="M41" s="4">
        <v>170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44636</v>
      </c>
      <c r="S41" s="6">
        <v>44641</v>
      </c>
      <c r="T41" s="4" t="s">
        <v>34</v>
      </c>
      <c r="U41" s="4">
        <v>170</v>
      </c>
      <c r="V41" s="4">
        <v>0</v>
      </c>
      <c r="W41" s="4">
        <v>0</v>
      </c>
      <c r="X41" s="4" t="s">
        <v>220</v>
      </c>
      <c r="Y41" s="4" t="s">
        <v>221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44638</v>
      </c>
      <c r="G42" s="6">
        <v>44640</v>
      </c>
      <c r="H42" s="4">
        <v>1</v>
      </c>
      <c r="I42" s="4">
        <v>2</v>
      </c>
      <c r="J42" s="4">
        <v>2</v>
      </c>
      <c r="K42" s="4" t="s">
        <v>30</v>
      </c>
      <c r="L42" s="4">
        <v>274</v>
      </c>
      <c r="M42" s="4">
        <v>274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44637</v>
      </c>
      <c r="S42" s="6">
        <v>44641</v>
      </c>
      <c r="T42" s="4" t="s">
        <v>34</v>
      </c>
      <c r="U42" s="4">
        <v>274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44639</v>
      </c>
      <c r="G43" s="6">
        <v>44640</v>
      </c>
      <c r="H43" s="4">
        <v>1</v>
      </c>
      <c r="I43" s="4">
        <v>1</v>
      </c>
      <c r="J43" s="4">
        <v>1</v>
      </c>
      <c r="K43" s="4" t="s">
        <v>30</v>
      </c>
      <c r="L43" s="4">
        <v>393</v>
      </c>
      <c r="M43" s="4">
        <v>393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44637</v>
      </c>
      <c r="S43" s="6">
        <v>44641</v>
      </c>
      <c r="T43" s="4" t="s">
        <v>34</v>
      </c>
      <c r="U43" s="4">
        <v>393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44638</v>
      </c>
      <c r="G44" s="6">
        <v>44640</v>
      </c>
      <c r="H44" s="4">
        <v>3</v>
      </c>
      <c r="I44" s="4">
        <v>2</v>
      </c>
      <c r="J44" s="4">
        <v>6</v>
      </c>
      <c r="K44" s="4" t="s">
        <v>30</v>
      </c>
      <c r="L44" s="4">
        <v>324</v>
      </c>
      <c r="M44" s="4">
        <v>324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44637</v>
      </c>
      <c r="S44" s="6">
        <v>44641</v>
      </c>
      <c r="T44" s="4" t="s">
        <v>34</v>
      </c>
      <c r="U44" s="4">
        <v>324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44638</v>
      </c>
      <c r="G45" s="6">
        <v>44640</v>
      </c>
      <c r="H45" s="4">
        <v>1</v>
      </c>
      <c r="I45" s="4">
        <v>2</v>
      </c>
      <c r="J45" s="4">
        <v>2</v>
      </c>
      <c r="K45" s="4" t="s">
        <v>30</v>
      </c>
      <c r="L45" s="4">
        <v>168</v>
      </c>
      <c r="M45" s="4">
        <v>168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44637</v>
      </c>
      <c r="S45" s="6">
        <v>44641</v>
      </c>
      <c r="T45" s="4" t="s">
        <v>34</v>
      </c>
      <c r="U45" s="4">
        <v>168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44638</v>
      </c>
      <c r="G46" s="6">
        <v>44640</v>
      </c>
      <c r="H46" s="4">
        <v>1</v>
      </c>
      <c r="I46" s="4">
        <v>2</v>
      </c>
      <c r="J46" s="4">
        <v>2</v>
      </c>
      <c r="K46" s="4" t="s">
        <v>30</v>
      </c>
      <c r="L46" s="4">
        <v>80</v>
      </c>
      <c r="M46" s="4">
        <v>80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44638</v>
      </c>
      <c r="S46" s="6">
        <v>44641</v>
      </c>
      <c r="T46" s="4" t="s">
        <v>34</v>
      </c>
      <c r="U46" s="4">
        <v>80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44638</v>
      </c>
      <c r="G47" s="6">
        <v>44639</v>
      </c>
      <c r="H47" s="4">
        <v>1</v>
      </c>
      <c r="I47" s="4">
        <v>1</v>
      </c>
      <c r="J47" s="4">
        <v>1</v>
      </c>
      <c r="K47" s="4" t="s">
        <v>30</v>
      </c>
      <c r="L47" s="4">
        <v>41</v>
      </c>
      <c r="M47" s="4">
        <v>41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44638</v>
      </c>
      <c r="S47" s="6">
        <v>44641</v>
      </c>
      <c r="T47" s="4" t="s">
        <v>34</v>
      </c>
      <c r="U47" s="4">
        <v>41</v>
      </c>
      <c r="V47" s="4">
        <v>0</v>
      </c>
      <c r="W47" s="4">
        <v>0</v>
      </c>
      <c r="X47" s="4" t="s">
        <v>57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44639</v>
      </c>
      <c r="G48" s="6">
        <v>44640</v>
      </c>
      <c r="H48" s="4">
        <v>1</v>
      </c>
      <c r="I48" s="4">
        <v>1</v>
      </c>
      <c r="J48" s="4">
        <v>1</v>
      </c>
      <c r="K48" s="4" t="s">
        <v>30</v>
      </c>
      <c r="L48" s="4">
        <v>218</v>
      </c>
      <c r="M48" s="4">
        <v>218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44639</v>
      </c>
      <c r="S48" s="6">
        <v>44641</v>
      </c>
      <c r="T48" s="4" t="s">
        <v>34</v>
      </c>
      <c r="U48" s="4">
        <v>218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257</v>
      </c>
      <c r="B49" s="4" t="s">
        <v>26</v>
      </c>
      <c r="C49" s="4" t="s">
        <v>58</v>
      </c>
      <c r="D49" s="4" t="s">
        <v>258</v>
      </c>
      <c r="E49" s="4" t="s">
        <v>259</v>
      </c>
      <c r="F49" s="6">
        <v>44639</v>
      </c>
      <c r="G49" s="6">
        <v>44640</v>
      </c>
      <c r="H49" s="4">
        <v>1</v>
      </c>
      <c r="I49" s="4">
        <v>1</v>
      </c>
      <c r="J49" s="4">
        <v>1</v>
      </c>
      <c r="K49" s="4" t="s">
        <v>30</v>
      </c>
      <c r="L49" s="4">
        <v>-218</v>
      </c>
      <c r="M49" s="4">
        <v>-218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44639</v>
      </c>
      <c r="S49" s="6">
        <v>44641</v>
      </c>
      <c r="T49" s="4" t="s">
        <v>34</v>
      </c>
      <c r="U49" s="4">
        <v>-218</v>
      </c>
      <c r="V49" s="4">
        <v>0</v>
      </c>
      <c r="W49" s="4">
        <v>0</v>
      </c>
      <c r="X49" s="4" t="s">
        <v>261</v>
      </c>
      <c r="Y49" s="4" t="s">
        <v>262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38" workbookViewId="0">
      <selection activeCell="A50" sqref="A50:E5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263</v>
      </c>
    </row>
    <row r="2" s="4" customFormat="1" spans="1:9">
      <c r="A2" s="5">
        <v>17261959345</v>
      </c>
      <c r="B2" s="6">
        <v>44631</v>
      </c>
      <c r="C2" s="6">
        <v>44634</v>
      </c>
      <c r="D2" s="4">
        <v>842</v>
      </c>
      <c r="E2" s="4" t="str">
        <f>VLOOKUP(A2,HOP!A:L,12,0)</f>
        <v>842.00</v>
      </c>
      <c r="F2" s="4" t="str">
        <f>VLOOKUP(A2,HOP!A:C,3,0)</f>
        <v>2411100</v>
      </c>
      <c r="G2" s="4">
        <f>D2-E2</f>
        <v>0</v>
      </c>
      <c r="H2" s="4" t="str">
        <f>$H$1&amp;F2</f>
        <v>，2411100</v>
      </c>
      <c r="I2" s="4" t="str">
        <f>VLOOKUP(A2,HOP!A:U,21,0)</f>
        <v>直连</v>
      </c>
    </row>
    <row r="3" s="4" customFormat="1" spans="1:9">
      <c r="A3" s="5">
        <v>17269915304</v>
      </c>
      <c r="B3" s="6">
        <v>44638</v>
      </c>
      <c r="C3" s="6">
        <v>44639</v>
      </c>
      <c r="D3" s="4">
        <v>70</v>
      </c>
      <c r="E3" s="4" t="str">
        <f>VLOOKUP(A3,HOP!A:L,12,0)</f>
        <v>70.00</v>
      </c>
      <c r="F3" s="4" t="str">
        <f>VLOOKUP(A3,HOP!A:C,3,0)</f>
        <v>2411929</v>
      </c>
      <c r="G3" s="4">
        <f t="shared" ref="G3:G44" si="0">D3-E3</f>
        <v>0</v>
      </c>
      <c r="H3" s="4" t="str">
        <f t="shared" ref="H3:H44" si="1">$H$1&amp;F3</f>
        <v>，2411929</v>
      </c>
      <c r="I3" s="4" t="str">
        <f>VLOOKUP(A3,HOP!A:U,21,0)</f>
        <v>直采</v>
      </c>
    </row>
    <row r="4" s="4" customFormat="1" spans="1:9">
      <c r="A4" s="5">
        <v>17369601996</v>
      </c>
      <c r="B4" s="6">
        <v>44638</v>
      </c>
      <c r="C4" s="6">
        <v>44639</v>
      </c>
      <c r="D4" s="4">
        <v>122</v>
      </c>
      <c r="E4" s="4" t="str">
        <f>VLOOKUP(A4,HOP!A:L,12,0)</f>
        <v>122.00</v>
      </c>
      <c r="F4" s="4" t="str">
        <f>VLOOKUP(A4,HOP!A:C,3,0)</f>
        <v>2419854</v>
      </c>
      <c r="G4" s="4">
        <f t="shared" si="0"/>
        <v>0</v>
      </c>
      <c r="H4" s="4" t="str">
        <f t="shared" si="1"/>
        <v>，2419854</v>
      </c>
      <c r="I4" s="4" t="str">
        <f>VLOOKUP(A4,HOP!A:U,21,0)</f>
        <v>直连</v>
      </c>
    </row>
    <row r="5" s="4" customFormat="1" spans="1:9">
      <c r="A5" s="5">
        <v>17369615453</v>
      </c>
      <c r="B5" s="6">
        <v>44637</v>
      </c>
      <c r="C5" s="6">
        <v>44639</v>
      </c>
      <c r="D5" s="4">
        <v>224</v>
      </c>
      <c r="E5" s="4" t="str">
        <f>VLOOKUP(A5,HOP!A:L,12,0)</f>
        <v>224.00</v>
      </c>
      <c r="F5" s="4" t="str">
        <f>VLOOKUP(A5,HOP!A:C,3,0)</f>
        <v>2419858</v>
      </c>
      <c r="G5" s="4">
        <f t="shared" si="0"/>
        <v>0</v>
      </c>
      <c r="H5" s="4" t="str">
        <f t="shared" si="1"/>
        <v>，2419858</v>
      </c>
      <c r="I5" s="4" t="str">
        <f>VLOOKUP(A5,HOP!A:U,21,0)</f>
        <v>直连</v>
      </c>
    </row>
    <row r="6" s="4" customFormat="1" hidden="1" spans="1:9">
      <c r="A6" s="5">
        <v>17419886288</v>
      </c>
      <c r="B6" s="6">
        <v>44639</v>
      </c>
      <c r="C6" s="6">
        <v>44640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17446154571</v>
      </c>
      <c r="B7" s="6">
        <v>44635</v>
      </c>
      <c r="C7" s="6">
        <v>44637</v>
      </c>
      <c r="D7" s="4">
        <v>112</v>
      </c>
      <c r="E7" s="4" t="str">
        <f>VLOOKUP(A7,HOP!A:L,12,0)</f>
        <v>112.00</v>
      </c>
      <c r="F7" s="4" t="str">
        <f>VLOOKUP(A7,HOP!A:C,3,0)</f>
        <v>2430051</v>
      </c>
      <c r="G7" s="4">
        <f t="shared" si="0"/>
        <v>0</v>
      </c>
      <c r="H7" s="4" t="str">
        <f t="shared" si="1"/>
        <v>，2430051</v>
      </c>
      <c r="I7" s="4" t="str">
        <f>VLOOKUP(A7,HOP!A:U,21,0)</f>
        <v>直连</v>
      </c>
    </row>
    <row r="8" s="4" customFormat="1" spans="1:9">
      <c r="A8" s="5">
        <v>17455372330</v>
      </c>
      <c r="B8" s="6">
        <v>44632</v>
      </c>
      <c r="C8" s="6">
        <v>44635</v>
      </c>
      <c r="D8" s="4">
        <v>483</v>
      </c>
      <c r="E8" s="4" t="str">
        <f>VLOOKUP(A8,HOP!A:L,12,0)</f>
        <v>483.00</v>
      </c>
      <c r="F8" s="4" t="str">
        <f>VLOOKUP(A8,HOP!A:C,3,0)</f>
        <v>2431712</v>
      </c>
      <c r="G8" s="4">
        <f t="shared" si="0"/>
        <v>0</v>
      </c>
      <c r="H8" s="4" t="str">
        <f t="shared" si="1"/>
        <v>，2431712</v>
      </c>
      <c r="I8" s="4" t="str">
        <f>VLOOKUP(A8,HOP!A:U,21,0)</f>
        <v>直连</v>
      </c>
    </row>
    <row r="9" s="4" customFormat="1" spans="1:9">
      <c r="A9" s="5">
        <v>17455615455</v>
      </c>
      <c r="B9" s="6">
        <v>44637</v>
      </c>
      <c r="C9" s="6">
        <v>44638</v>
      </c>
      <c r="D9" s="4">
        <v>151</v>
      </c>
      <c r="E9" s="4" t="str">
        <f>VLOOKUP(A9,HOP!A:L,12,0)</f>
        <v>151.00</v>
      </c>
      <c r="F9" s="4" t="str">
        <f>VLOOKUP(A9,HOP!A:C,3,0)</f>
        <v>2431750</v>
      </c>
      <c r="G9" s="4">
        <f t="shared" si="0"/>
        <v>0</v>
      </c>
      <c r="H9" s="4" t="str">
        <f t="shared" si="1"/>
        <v>，2431750</v>
      </c>
      <c r="I9" s="4" t="str">
        <f>VLOOKUP(A9,HOP!A:U,21,0)</f>
        <v>直连</v>
      </c>
    </row>
    <row r="10" s="4" customFormat="1" spans="1:9">
      <c r="A10" s="5">
        <v>17464976970</v>
      </c>
      <c r="B10" s="6">
        <v>44634</v>
      </c>
      <c r="C10" s="6">
        <v>44635</v>
      </c>
      <c r="D10" s="4">
        <v>252</v>
      </c>
      <c r="E10" s="4" t="str">
        <f>VLOOKUP(A10,HOP!A:L,12,0)</f>
        <v>252.00</v>
      </c>
      <c r="F10" s="4" t="str">
        <f>VLOOKUP(A10,HOP!A:C,3,0)</f>
        <v>2433087</v>
      </c>
      <c r="G10" s="4">
        <f t="shared" si="0"/>
        <v>0</v>
      </c>
      <c r="H10" s="4" t="str">
        <f t="shared" si="1"/>
        <v>，2433087</v>
      </c>
      <c r="I10" s="4" t="str">
        <f>VLOOKUP(A10,HOP!A:U,21,0)</f>
        <v>直连</v>
      </c>
    </row>
    <row r="11" s="4" customFormat="1" spans="1:9">
      <c r="A11" s="5">
        <v>17470822663</v>
      </c>
      <c r="B11" s="6">
        <v>44638</v>
      </c>
      <c r="C11" s="6">
        <v>44640</v>
      </c>
      <c r="D11" s="4">
        <v>579</v>
      </c>
      <c r="E11" s="4" t="str">
        <f>VLOOKUP(A11,HOP!A:L,12,0)</f>
        <v>579.00</v>
      </c>
      <c r="F11" s="4" t="str">
        <f>VLOOKUP(A11,HOP!A:C,3,0)</f>
        <v>2433231</v>
      </c>
      <c r="G11" s="4">
        <f t="shared" si="0"/>
        <v>0</v>
      </c>
      <c r="H11" s="4" t="str">
        <f t="shared" si="1"/>
        <v>，2433231</v>
      </c>
      <c r="I11" s="4" t="str">
        <f>VLOOKUP(A11,HOP!A:U,21,0)</f>
        <v>直连</v>
      </c>
    </row>
    <row r="12" s="4" customFormat="1" spans="1:9">
      <c r="A12" s="5">
        <v>17471659345</v>
      </c>
      <c r="B12" s="6">
        <v>44637</v>
      </c>
      <c r="C12" s="6">
        <v>44638</v>
      </c>
      <c r="D12" s="4">
        <v>74</v>
      </c>
      <c r="E12" s="4" t="str">
        <f>VLOOKUP(A12,HOP!A:L,12,0)</f>
        <v>74.00</v>
      </c>
      <c r="F12" s="4" t="str">
        <f>VLOOKUP(A12,HOP!A:C,3,0)</f>
        <v>2433469</v>
      </c>
      <c r="G12" s="4">
        <f t="shared" si="0"/>
        <v>0</v>
      </c>
      <c r="H12" s="4" t="str">
        <f t="shared" si="1"/>
        <v>，2433469</v>
      </c>
      <c r="I12" s="4" t="str">
        <f>VLOOKUP(A12,HOP!A:U,21,0)</f>
        <v>直连</v>
      </c>
    </row>
    <row r="13" s="4" customFormat="1" spans="1:9">
      <c r="A13" s="5">
        <v>17490982011</v>
      </c>
      <c r="B13" s="6">
        <v>44635</v>
      </c>
      <c r="C13" s="6">
        <v>44638</v>
      </c>
      <c r="D13" s="4">
        <v>90</v>
      </c>
      <c r="E13" s="4" t="str">
        <f>VLOOKUP(A13,HOP!A:L,12,0)</f>
        <v>90.00</v>
      </c>
      <c r="F13" s="4" t="str">
        <f>VLOOKUP(A13,HOP!A:C,3,0)</f>
        <v>2435106</v>
      </c>
      <c r="G13" s="4">
        <f t="shared" si="0"/>
        <v>0</v>
      </c>
      <c r="H13" s="4" t="str">
        <f t="shared" si="1"/>
        <v>，2435106</v>
      </c>
      <c r="I13" s="4" t="str">
        <f>VLOOKUP(A13,HOP!A:U,21,0)</f>
        <v>直连</v>
      </c>
    </row>
    <row r="14" s="4" customFormat="1" spans="1:9">
      <c r="A14" s="5">
        <v>17491006788</v>
      </c>
      <c r="B14" s="6">
        <v>44635</v>
      </c>
      <c r="C14" s="6">
        <v>44637</v>
      </c>
      <c r="D14" s="4">
        <v>956</v>
      </c>
      <c r="E14" s="4" t="str">
        <f>VLOOKUP(A14,HOP!A:L,12,0)</f>
        <v>956.00</v>
      </c>
      <c r="F14" s="4" t="str">
        <f>VLOOKUP(A14,HOP!A:C,3,0)</f>
        <v>2435114</v>
      </c>
      <c r="G14" s="4">
        <f t="shared" si="0"/>
        <v>0</v>
      </c>
      <c r="H14" s="4" t="str">
        <f t="shared" si="1"/>
        <v>，2435114</v>
      </c>
      <c r="I14" s="4" t="str">
        <f>VLOOKUP(A14,HOP!A:U,21,0)</f>
        <v>直连</v>
      </c>
    </row>
    <row r="15" s="4" customFormat="1" spans="1:9">
      <c r="A15" s="5">
        <v>17502214903</v>
      </c>
      <c r="B15" s="6">
        <v>44638</v>
      </c>
      <c r="C15" s="6">
        <v>44639</v>
      </c>
      <c r="D15" s="4">
        <v>43</v>
      </c>
      <c r="E15" s="4" t="str">
        <f>VLOOKUP(A15,HOP!A:L,12,0)</f>
        <v>43.00</v>
      </c>
      <c r="F15" s="4" t="str">
        <f>VLOOKUP(A15,HOP!A:C,3,0)</f>
        <v>2437899</v>
      </c>
      <c r="G15" s="4">
        <f t="shared" si="0"/>
        <v>0</v>
      </c>
      <c r="H15" s="4" t="str">
        <f t="shared" si="1"/>
        <v>，2437899</v>
      </c>
      <c r="I15" s="4" t="str">
        <f>VLOOKUP(A15,HOP!A:U,21,0)</f>
        <v>直采</v>
      </c>
    </row>
    <row r="16" s="4" customFormat="1" spans="1:9">
      <c r="A16" s="5">
        <v>17517914128</v>
      </c>
      <c r="B16" s="6">
        <v>44633</v>
      </c>
      <c r="C16" s="6">
        <v>44634</v>
      </c>
      <c r="D16" s="4">
        <v>48</v>
      </c>
      <c r="E16" s="4" t="str">
        <f>VLOOKUP(A16,HOP!A:L,12,0)</f>
        <v>48.00</v>
      </c>
      <c r="F16" s="4" t="str">
        <f>VLOOKUP(A16,HOP!A:C,3,0)</f>
        <v>2441394</v>
      </c>
      <c r="G16" s="4">
        <f t="shared" si="0"/>
        <v>0</v>
      </c>
      <c r="H16" s="4" t="str">
        <f t="shared" si="1"/>
        <v>，2441394</v>
      </c>
      <c r="I16" s="4" t="str">
        <f>VLOOKUP(A16,HOP!A:U,21,0)</f>
        <v>直连</v>
      </c>
    </row>
    <row r="17" s="4" customFormat="1" spans="1:9">
      <c r="A17" s="5">
        <v>17518005601</v>
      </c>
      <c r="B17" s="6">
        <v>44634</v>
      </c>
      <c r="C17" s="6">
        <v>44635</v>
      </c>
      <c r="D17" s="4">
        <v>57</v>
      </c>
      <c r="E17" s="4" t="str">
        <f>VLOOKUP(A17,HOP!A:L,12,0)</f>
        <v>57.00</v>
      </c>
      <c r="F17" s="4" t="str">
        <f>VLOOKUP(A17,HOP!A:C,3,0)</f>
        <v>2441437</v>
      </c>
      <c r="G17" s="4">
        <f t="shared" si="0"/>
        <v>0</v>
      </c>
      <c r="H17" s="4" t="str">
        <f t="shared" si="1"/>
        <v>，2441437</v>
      </c>
      <c r="I17" s="4" t="str">
        <f>VLOOKUP(A17,HOP!A:U,21,0)</f>
        <v>直连</v>
      </c>
    </row>
    <row r="18" s="4" customFormat="1" spans="1:9">
      <c r="A18" s="5">
        <v>17523927668</v>
      </c>
      <c r="B18" s="6">
        <v>44636</v>
      </c>
      <c r="C18" s="6">
        <v>44640</v>
      </c>
      <c r="D18" s="4">
        <v>336</v>
      </c>
      <c r="E18" s="4" t="str">
        <f>VLOOKUP(A18,HOP!A:L,12,0)</f>
        <v>336.00</v>
      </c>
      <c r="F18" s="4" t="str">
        <f>VLOOKUP(A18,HOP!A:C,3,0)</f>
        <v>2441884</v>
      </c>
      <c r="G18" s="4">
        <f t="shared" si="0"/>
        <v>0</v>
      </c>
      <c r="H18" s="4" t="str">
        <f t="shared" si="1"/>
        <v>，2441884</v>
      </c>
      <c r="I18" s="4" t="str">
        <f>VLOOKUP(A18,HOP!A:U,21,0)</f>
        <v>直连</v>
      </c>
    </row>
    <row r="19" s="4" customFormat="1" hidden="1" spans="1:9">
      <c r="A19" s="5">
        <v>17445630043</v>
      </c>
      <c r="B19" s="6">
        <v>44632</v>
      </c>
      <c r="C19" s="6">
        <v>44634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17549755945</v>
      </c>
      <c r="B20" s="6">
        <v>44633</v>
      </c>
      <c r="C20" s="6">
        <v>44634</v>
      </c>
      <c r="D20" s="4">
        <v>186</v>
      </c>
      <c r="E20" s="4" t="str">
        <f>VLOOKUP(A20,HOP!A:L,12,0)</f>
        <v>186.00</v>
      </c>
      <c r="F20" s="4" t="str">
        <f>VLOOKUP(A20,HOP!A:C,3,0)</f>
        <v>2447462</v>
      </c>
      <c r="G20" s="4">
        <f t="shared" si="0"/>
        <v>0</v>
      </c>
      <c r="H20" s="4" t="str">
        <f t="shared" si="1"/>
        <v>，2447462</v>
      </c>
      <c r="I20" s="4" t="str">
        <f>VLOOKUP(A20,HOP!A:U,21,0)</f>
        <v>直连</v>
      </c>
    </row>
    <row r="21" s="4" customFormat="1" hidden="1" spans="1:9">
      <c r="A21" s="5">
        <v>17562916026</v>
      </c>
      <c r="B21" s="6">
        <v>44635</v>
      </c>
      <c r="C21" s="6">
        <v>44636</v>
      </c>
      <c r="D21" s="4">
        <v>0</v>
      </c>
      <c r="E21" s="4" t="str">
        <f>VLOOKUP(A21,HOP!A:L,12,0)</f>
        <v>154.00</v>
      </c>
      <c r="F21" s="4" t="str">
        <f>VLOOKUP(A21,HOP!A:C,3,0)</f>
        <v>2449567</v>
      </c>
      <c r="G21" s="4">
        <f t="shared" si="0"/>
        <v>-154</v>
      </c>
      <c r="H21" s="4" t="str">
        <f t="shared" si="1"/>
        <v>，2449567</v>
      </c>
      <c r="I21" s="4" t="str">
        <f>VLOOKUP(A21,HOP!A:U,21,0)</f>
        <v>直连</v>
      </c>
    </row>
    <row r="22" s="4" customFormat="1" spans="1:9">
      <c r="A22" s="5">
        <v>17572251466</v>
      </c>
      <c r="B22" s="6">
        <v>44639</v>
      </c>
      <c r="C22" s="6">
        <v>44640</v>
      </c>
      <c r="D22" s="4">
        <v>43</v>
      </c>
      <c r="E22" s="4" t="str">
        <f>VLOOKUP(A22,HOP!A:L,12,0)</f>
        <v>43.00</v>
      </c>
      <c r="F22" s="4" t="str">
        <f>VLOOKUP(A22,HOP!A:C,3,0)</f>
        <v>2451403</v>
      </c>
      <c r="G22" s="4">
        <f t="shared" si="0"/>
        <v>0</v>
      </c>
      <c r="H22" s="4" t="str">
        <f t="shared" si="1"/>
        <v>，2451403</v>
      </c>
      <c r="I22" s="4" t="str">
        <f>VLOOKUP(A22,HOP!A:U,21,0)</f>
        <v>直采</v>
      </c>
    </row>
    <row r="23" s="4" customFormat="1" spans="1:9">
      <c r="A23" s="5">
        <v>17591571558</v>
      </c>
      <c r="B23" s="6">
        <v>44638</v>
      </c>
      <c r="C23" s="6">
        <v>44639</v>
      </c>
      <c r="D23" s="4">
        <v>205</v>
      </c>
      <c r="E23" s="4" t="str">
        <f>VLOOKUP(A23,HOP!A:L,12,0)</f>
        <v>205.00</v>
      </c>
      <c r="F23" s="4" t="str">
        <f>VLOOKUP(A23,HOP!A:C,3,0)</f>
        <v>2455813</v>
      </c>
      <c r="G23" s="4">
        <f t="shared" si="0"/>
        <v>0</v>
      </c>
      <c r="H23" s="4" t="str">
        <f t="shared" si="1"/>
        <v>，2455813</v>
      </c>
      <c r="I23" s="4" t="str">
        <f>VLOOKUP(A23,HOP!A:U,21,0)</f>
        <v>直连</v>
      </c>
    </row>
    <row r="24" s="4" customFormat="1" spans="1:9">
      <c r="A24" s="5">
        <v>17604242518</v>
      </c>
      <c r="B24" s="6">
        <v>44636</v>
      </c>
      <c r="C24" s="6">
        <v>44637</v>
      </c>
      <c r="D24" s="4">
        <v>129</v>
      </c>
      <c r="E24" s="4" t="str">
        <f>VLOOKUP(A24,HOP!A:L,12,0)</f>
        <v>129.00</v>
      </c>
      <c r="F24" s="4" t="str">
        <f>VLOOKUP(A24,HOP!A:C,3,0)</f>
        <v>2457505</v>
      </c>
      <c r="G24" s="4">
        <f t="shared" si="0"/>
        <v>0</v>
      </c>
      <c r="H24" s="4" t="str">
        <f t="shared" si="1"/>
        <v>，2457505</v>
      </c>
      <c r="I24" s="4" t="str">
        <f>VLOOKUP(A24,HOP!A:U,21,0)</f>
        <v>直采</v>
      </c>
    </row>
    <row r="25" s="4" customFormat="1" spans="1:9">
      <c r="A25" s="5">
        <v>17614209032</v>
      </c>
      <c r="B25" s="6">
        <v>44636</v>
      </c>
      <c r="C25" s="6">
        <v>44637</v>
      </c>
      <c r="D25" s="4">
        <v>111</v>
      </c>
      <c r="E25" s="4" t="str">
        <f>VLOOKUP(A25,HOP!A:L,12,0)</f>
        <v>111.00</v>
      </c>
      <c r="F25" s="4" t="str">
        <f>VLOOKUP(A25,HOP!A:C,3,0)</f>
        <v>2460325</v>
      </c>
      <c r="G25" s="4">
        <f t="shared" si="0"/>
        <v>0</v>
      </c>
      <c r="H25" s="4" t="str">
        <f t="shared" si="1"/>
        <v>，2460325</v>
      </c>
      <c r="I25" s="4" t="str">
        <f>VLOOKUP(A25,HOP!A:U,21,0)</f>
        <v>直连</v>
      </c>
    </row>
    <row r="26" s="4" customFormat="1" spans="1:9">
      <c r="A26" s="5">
        <v>17620287746</v>
      </c>
      <c r="B26" s="6">
        <v>44631</v>
      </c>
      <c r="C26" s="6">
        <v>44634</v>
      </c>
      <c r="D26" s="4">
        <v>306</v>
      </c>
      <c r="E26" s="4" t="str">
        <f>VLOOKUP(A26,HOP!A:L,12,0)</f>
        <v>306.00</v>
      </c>
      <c r="F26" s="4" t="str">
        <f>VLOOKUP(A26,HOP!A:C,3,0)</f>
        <v>2461368</v>
      </c>
      <c r="G26" s="4">
        <f t="shared" si="0"/>
        <v>0</v>
      </c>
      <c r="H26" s="4" t="str">
        <f t="shared" si="1"/>
        <v>，2461368</v>
      </c>
      <c r="I26" s="4" t="str">
        <f>VLOOKUP(A26,HOP!A:U,21,0)</f>
        <v>直采</v>
      </c>
    </row>
    <row r="27" s="4" customFormat="1" spans="1:9">
      <c r="A27" s="5">
        <v>17627923259</v>
      </c>
      <c r="B27" s="6">
        <v>44639</v>
      </c>
      <c r="C27" s="6">
        <v>44640</v>
      </c>
      <c r="D27" s="4">
        <v>73</v>
      </c>
      <c r="E27" s="4" t="str">
        <f>VLOOKUP(A27,HOP!A:L,12,0)</f>
        <v>73.00</v>
      </c>
      <c r="F27" s="4" t="str">
        <f>VLOOKUP(A27,HOP!A:C,3,0)</f>
        <v>2462360</v>
      </c>
      <c r="G27" s="4">
        <f t="shared" si="0"/>
        <v>0</v>
      </c>
      <c r="H27" s="4" t="str">
        <f t="shared" si="1"/>
        <v>，2462360</v>
      </c>
      <c r="I27" s="4" t="str">
        <f>VLOOKUP(A27,HOP!A:U,21,0)</f>
        <v>直连</v>
      </c>
    </row>
    <row r="28" s="4" customFormat="1" spans="1:9">
      <c r="A28" s="5">
        <v>17633127996</v>
      </c>
      <c r="B28" s="6">
        <v>44632</v>
      </c>
      <c r="C28" s="6">
        <v>44635</v>
      </c>
      <c r="D28" s="4">
        <v>180</v>
      </c>
      <c r="E28" s="4" t="str">
        <f>VLOOKUP(A28,HOP!A:L,12,0)</f>
        <v>180.00</v>
      </c>
      <c r="F28" s="4" t="str">
        <f>VLOOKUP(A28,HOP!A:C,3,0)</f>
        <v>2463164</v>
      </c>
      <c r="G28" s="4">
        <f t="shared" si="0"/>
        <v>0</v>
      </c>
      <c r="H28" s="4" t="str">
        <f t="shared" si="1"/>
        <v>，2463164</v>
      </c>
      <c r="I28" s="4" t="str">
        <f>VLOOKUP(A28,HOP!A:U,21,0)</f>
        <v>直采</v>
      </c>
    </row>
    <row r="29" s="4" customFormat="1" spans="1:9">
      <c r="A29" s="5">
        <v>17635741361</v>
      </c>
      <c r="B29" s="6">
        <v>44634</v>
      </c>
      <c r="C29" s="6">
        <v>44635</v>
      </c>
      <c r="D29" s="4">
        <v>64</v>
      </c>
      <c r="E29" s="4" t="str">
        <f>VLOOKUP(A29,HOP!A:L,12,0)</f>
        <v>64.00</v>
      </c>
      <c r="F29" s="4" t="str">
        <f>VLOOKUP(A29,HOP!A:C,3,0)</f>
        <v>2464227</v>
      </c>
      <c r="G29" s="4">
        <f t="shared" si="0"/>
        <v>0</v>
      </c>
      <c r="H29" s="4" t="str">
        <f t="shared" si="1"/>
        <v>，2464227</v>
      </c>
      <c r="I29" s="4" t="str">
        <f>VLOOKUP(A29,HOP!A:U,21,0)</f>
        <v>直连</v>
      </c>
    </row>
    <row r="30" s="4" customFormat="1" spans="1:9">
      <c r="A30" s="5">
        <v>17642578851</v>
      </c>
      <c r="B30" s="6">
        <v>44637</v>
      </c>
      <c r="C30" s="6">
        <v>44638</v>
      </c>
      <c r="D30" s="4">
        <v>56</v>
      </c>
      <c r="E30" s="4" t="str">
        <f>VLOOKUP(A30,HOP!A:L,12,0)</f>
        <v>56.00</v>
      </c>
      <c r="F30" s="4" t="str">
        <f>VLOOKUP(A30,HOP!A:C,3,0)</f>
        <v>2465770</v>
      </c>
      <c r="G30" s="4">
        <f t="shared" si="0"/>
        <v>0</v>
      </c>
      <c r="H30" s="4" t="str">
        <f t="shared" si="1"/>
        <v>，2465770</v>
      </c>
      <c r="I30" s="4" t="str">
        <f>VLOOKUP(A30,HOP!A:U,21,0)</f>
        <v>直连</v>
      </c>
    </row>
    <row r="31" s="4" customFormat="1" spans="1:9">
      <c r="A31" s="5">
        <v>17647410314</v>
      </c>
      <c r="B31" s="6">
        <v>44635</v>
      </c>
      <c r="C31" s="6">
        <v>44639</v>
      </c>
      <c r="D31" s="4">
        <v>1096</v>
      </c>
      <c r="E31" s="4" t="str">
        <f>VLOOKUP(A31,HOP!A:L,12,0)</f>
        <v>1096.00</v>
      </c>
      <c r="F31" s="4" t="str">
        <f>VLOOKUP(A31,HOP!A:C,3,0)</f>
        <v>2466292</v>
      </c>
      <c r="G31" s="4">
        <f t="shared" si="0"/>
        <v>0</v>
      </c>
      <c r="H31" s="4" t="str">
        <f t="shared" si="1"/>
        <v>，2466292</v>
      </c>
      <c r="I31" s="4" t="str">
        <f>VLOOKUP(A31,HOP!A:U,21,0)</f>
        <v>直连</v>
      </c>
    </row>
    <row r="32" s="4" customFormat="1" spans="1:9">
      <c r="A32" s="5">
        <v>17649161890</v>
      </c>
      <c r="B32" s="6">
        <v>44635</v>
      </c>
      <c r="C32" s="6">
        <v>44636</v>
      </c>
      <c r="D32" s="4">
        <v>381</v>
      </c>
      <c r="E32" s="4" t="str">
        <f>VLOOKUP(A32,HOP!A:L,12,0)</f>
        <v>381.00</v>
      </c>
      <c r="F32" s="4" t="str">
        <f>VLOOKUP(A32,HOP!A:C,3,0)</f>
        <v>2467098</v>
      </c>
      <c r="G32" s="4">
        <f t="shared" si="0"/>
        <v>0</v>
      </c>
      <c r="H32" s="4" t="str">
        <f t="shared" si="1"/>
        <v>，2467098</v>
      </c>
      <c r="I32" s="4" t="str">
        <f>VLOOKUP(A32,HOP!A:U,21,0)</f>
        <v>直连</v>
      </c>
    </row>
    <row r="33" s="4" customFormat="1" spans="1:9">
      <c r="A33" s="5">
        <v>17650453800</v>
      </c>
      <c r="B33" s="6">
        <v>44635</v>
      </c>
      <c r="C33" s="6">
        <v>44636</v>
      </c>
      <c r="D33" s="4">
        <v>89</v>
      </c>
      <c r="E33" s="4" t="str">
        <f>VLOOKUP(A33,HOP!A:L,12,0)</f>
        <v>89.00</v>
      </c>
      <c r="F33" s="4" t="str">
        <f>VLOOKUP(A33,HOP!A:C,3,0)</f>
        <v>2467852</v>
      </c>
      <c r="G33" s="4">
        <f t="shared" si="0"/>
        <v>0</v>
      </c>
      <c r="H33" s="4" t="str">
        <f t="shared" si="1"/>
        <v>，2467852</v>
      </c>
      <c r="I33" s="4" t="str">
        <f>VLOOKUP(A33,HOP!A:U,21,0)</f>
        <v>直连</v>
      </c>
    </row>
    <row r="34" s="4" customFormat="1" spans="1:9">
      <c r="A34" s="5">
        <v>17650948361</v>
      </c>
      <c r="B34" s="6">
        <v>44635</v>
      </c>
      <c r="C34" s="6">
        <v>44636</v>
      </c>
      <c r="D34" s="4">
        <v>59</v>
      </c>
      <c r="E34" s="4" t="str">
        <f>VLOOKUP(A34,HOP!A:L,12,0)</f>
        <v>59.00</v>
      </c>
      <c r="F34" s="4" t="str">
        <f>VLOOKUP(A34,HOP!A:C,3,0)</f>
        <v>2468187</v>
      </c>
      <c r="G34" s="4">
        <f t="shared" si="0"/>
        <v>0</v>
      </c>
      <c r="H34" s="4" t="str">
        <f t="shared" si="1"/>
        <v>，2468187</v>
      </c>
      <c r="I34" s="4" t="str">
        <f>VLOOKUP(A34,HOP!A:U,21,0)</f>
        <v>直连</v>
      </c>
    </row>
    <row r="35" s="4" customFormat="1" spans="1:9">
      <c r="A35" s="5">
        <v>17656358430</v>
      </c>
      <c r="B35" s="6">
        <v>44635</v>
      </c>
      <c r="C35" s="6">
        <v>44638</v>
      </c>
      <c r="D35" s="4">
        <v>498</v>
      </c>
      <c r="E35" s="4" t="str">
        <f>VLOOKUP(A35,HOP!A:L,12,0)</f>
        <v>498.00</v>
      </c>
      <c r="F35" s="4" t="str">
        <f>VLOOKUP(A35,HOP!A:C,3,0)</f>
        <v>2468734</v>
      </c>
      <c r="G35" s="4">
        <f t="shared" si="0"/>
        <v>0</v>
      </c>
      <c r="H35" s="4" t="str">
        <f t="shared" si="1"/>
        <v>，2468734</v>
      </c>
      <c r="I35" s="4" t="str">
        <f>VLOOKUP(A35,HOP!A:U,21,0)</f>
        <v>直连</v>
      </c>
    </row>
    <row r="36" s="4" customFormat="1" spans="1:9">
      <c r="A36" s="5">
        <v>17656780853</v>
      </c>
      <c r="B36" s="6">
        <v>44637</v>
      </c>
      <c r="C36" s="6">
        <v>44638</v>
      </c>
      <c r="D36" s="4">
        <v>96</v>
      </c>
      <c r="E36" s="4" t="str">
        <f>VLOOKUP(A36,HOP!A:L,12,0)</f>
        <v>96.00</v>
      </c>
      <c r="F36" s="4" t="str">
        <f>VLOOKUP(A36,HOP!A:C,3,0)</f>
        <v>2468896</v>
      </c>
      <c r="G36" s="4">
        <f t="shared" si="0"/>
        <v>0</v>
      </c>
      <c r="H36" s="4" t="str">
        <f t="shared" si="1"/>
        <v>，2468896</v>
      </c>
      <c r="I36" s="4" t="str">
        <f>VLOOKUP(A36,HOP!A:U,21,0)</f>
        <v>直连</v>
      </c>
    </row>
    <row r="37" s="4" customFormat="1" spans="1:9">
      <c r="A37" s="5">
        <v>17657344671</v>
      </c>
      <c r="B37" s="6">
        <v>44636</v>
      </c>
      <c r="C37" s="6">
        <v>44638</v>
      </c>
      <c r="D37" s="4">
        <v>170</v>
      </c>
      <c r="E37" s="4" t="str">
        <f>VLOOKUP(A37,HOP!A:L,12,0)</f>
        <v>170.00</v>
      </c>
      <c r="F37" s="4" t="str">
        <f>VLOOKUP(A37,HOP!A:C,3,0)</f>
        <v>2469185</v>
      </c>
      <c r="G37" s="4">
        <f t="shared" si="0"/>
        <v>0</v>
      </c>
      <c r="H37" s="4" t="str">
        <f t="shared" si="1"/>
        <v>，2469185</v>
      </c>
      <c r="I37" s="4" t="str">
        <f>VLOOKUP(A37,HOP!A:U,21,0)</f>
        <v>直连</v>
      </c>
    </row>
    <row r="38" s="4" customFormat="1" spans="1:9">
      <c r="A38" s="5">
        <v>17659670875</v>
      </c>
      <c r="B38" s="6">
        <v>44638</v>
      </c>
      <c r="C38" s="6">
        <v>44640</v>
      </c>
      <c r="D38" s="4">
        <v>274</v>
      </c>
      <c r="E38" s="4" t="str">
        <f>VLOOKUP(A38,HOP!A:L,12,0)</f>
        <v>274.00</v>
      </c>
      <c r="F38" s="4" t="str">
        <f>VLOOKUP(A38,HOP!A:C,3,0)</f>
        <v>2470539</v>
      </c>
      <c r="G38" s="4">
        <f t="shared" si="0"/>
        <v>0</v>
      </c>
      <c r="H38" s="4" t="str">
        <f t="shared" si="1"/>
        <v>，2470539</v>
      </c>
      <c r="I38" s="4" t="str">
        <f>VLOOKUP(A38,HOP!A:U,21,0)</f>
        <v>直连</v>
      </c>
    </row>
    <row r="39" s="4" customFormat="1" spans="1:9">
      <c r="A39" s="5">
        <v>17665477799</v>
      </c>
      <c r="B39" s="6">
        <v>44639</v>
      </c>
      <c r="C39" s="6">
        <v>44640</v>
      </c>
      <c r="D39" s="4">
        <v>393</v>
      </c>
      <c r="E39" s="4" t="str">
        <f>VLOOKUP(A39,HOP!A:L,12,0)</f>
        <v>393.00</v>
      </c>
      <c r="F39" s="4" t="str">
        <f>VLOOKUP(A39,HOP!A:C,3,0)</f>
        <v>2470658</v>
      </c>
      <c r="G39" s="4">
        <f t="shared" si="0"/>
        <v>0</v>
      </c>
      <c r="H39" s="4" t="str">
        <f t="shared" si="1"/>
        <v>，2470658</v>
      </c>
      <c r="I39" s="4" t="str">
        <f>VLOOKUP(A39,HOP!A:U,21,0)</f>
        <v>直连</v>
      </c>
    </row>
    <row r="40" s="4" customFormat="1" spans="1:9">
      <c r="A40" s="5">
        <v>17666848925</v>
      </c>
      <c r="B40" s="6">
        <v>44638</v>
      </c>
      <c r="C40" s="6">
        <v>44640</v>
      </c>
      <c r="D40" s="4">
        <v>324</v>
      </c>
      <c r="E40" s="4" t="str">
        <f>VLOOKUP(A40,HOP!A:L,12,0)</f>
        <v>324.00</v>
      </c>
      <c r="F40" s="4" t="str">
        <f>VLOOKUP(A40,HOP!A:C,3,0)</f>
        <v>2471197</v>
      </c>
      <c r="G40" s="4">
        <f t="shared" si="0"/>
        <v>0</v>
      </c>
      <c r="H40" s="4" t="str">
        <f t="shared" si="1"/>
        <v>，2471197</v>
      </c>
      <c r="I40" s="4" t="str">
        <f>VLOOKUP(A40,HOP!A:U,21,0)</f>
        <v>直采</v>
      </c>
    </row>
    <row r="41" s="4" customFormat="1" spans="1:9">
      <c r="A41" s="5">
        <v>17666875156</v>
      </c>
      <c r="B41" s="6">
        <v>44638</v>
      </c>
      <c r="C41" s="6">
        <v>44640</v>
      </c>
      <c r="D41" s="4">
        <v>168</v>
      </c>
      <c r="E41" s="4" t="str">
        <f>VLOOKUP(A41,HOP!A:L,12,0)</f>
        <v>168.00</v>
      </c>
      <c r="F41" s="4" t="str">
        <f>VLOOKUP(A41,HOP!A:C,3,0)</f>
        <v>2471222</v>
      </c>
      <c r="G41" s="4">
        <f t="shared" si="0"/>
        <v>0</v>
      </c>
      <c r="H41" s="4" t="str">
        <f t="shared" si="1"/>
        <v>，2471222</v>
      </c>
      <c r="I41" s="4" t="str">
        <f>VLOOKUP(A41,HOP!A:U,21,0)</f>
        <v>直采</v>
      </c>
    </row>
    <row r="42" s="4" customFormat="1" spans="1:9">
      <c r="A42" s="5">
        <v>17669312242</v>
      </c>
      <c r="B42" s="6">
        <v>44638</v>
      </c>
      <c r="C42" s="6">
        <v>44640</v>
      </c>
      <c r="D42" s="4">
        <v>80</v>
      </c>
      <c r="E42" s="4" t="str">
        <f>VLOOKUP(A42,HOP!A:L,12,0)</f>
        <v>80.00</v>
      </c>
      <c r="F42" s="4" t="str">
        <f>VLOOKUP(A42,HOP!A:C,3,0)</f>
        <v>2472725</v>
      </c>
      <c r="G42" s="4">
        <f t="shared" si="0"/>
        <v>0</v>
      </c>
      <c r="H42" s="4" t="str">
        <f t="shared" si="1"/>
        <v>，2472725</v>
      </c>
      <c r="I42" s="4" t="str">
        <f>VLOOKUP(A42,HOP!A:U,21,0)</f>
        <v>直采</v>
      </c>
    </row>
    <row r="43" s="4" customFormat="1" spans="1:9">
      <c r="A43" s="5">
        <v>17677209189</v>
      </c>
      <c r="B43" s="6">
        <v>44638</v>
      </c>
      <c r="C43" s="6">
        <v>44639</v>
      </c>
      <c r="D43" s="4">
        <v>41</v>
      </c>
      <c r="E43" s="4" t="str">
        <f>VLOOKUP(A43,HOP!A:L,12,0)</f>
        <v>41.00</v>
      </c>
      <c r="F43" s="4" t="str">
        <f>VLOOKUP(A43,HOP!A:C,3,0)</f>
        <v>2473473</v>
      </c>
      <c r="G43" s="4">
        <f t="shared" si="0"/>
        <v>0</v>
      </c>
      <c r="H43" s="4" t="str">
        <f t="shared" si="1"/>
        <v>，2473473</v>
      </c>
      <c r="I43" s="4" t="str">
        <f>VLOOKUP(A43,HOP!A:U,21,0)</f>
        <v>直连</v>
      </c>
    </row>
    <row r="44" s="4" customFormat="1" hidden="1" spans="1:9">
      <c r="A44" s="5">
        <v>17677893077</v>
      </c>
      <c r="B44" s="6">
        <v>44639</v>
      </c>
      <c r="C44" s="6">
        <v>44640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6" spans="4:4">
      <c r="D46" s="4">
        <f>SUM(D2:D45)</f>
        <v>9461</v>
      </c>
    </row>
    <row r="50" spans="1:5">
      <c r="A50" s="4" t="s">
        <v>264</v>
      </c>
      <c r="D50" s="4">
        <v>1343</v>
      </c>
      <c r="E50" s="4">
        <v>44848.14</v>
      </c>
    </row>
    <row r="51" spans="1:5">
      <c r="A51" s="4" t="s">
        <v>265</v>
      </c>
      <c r="D51" s="4">
        <v>8118</v>
      </c>
      <c r="E51" s="4">
        <v>271092.49</v>
      </c>
    </row>
    <row r="52" spans="1:5">
      <c r="A52" s="4" t="s">
        <v>266</v>
      </c>
      <c r="D52" s="4">
        <f>SUBTOTAL(9,D50:D51)</f>
        <v>9461</v>
      </c>
      <c r="E52" s="4">
        <f>SUBTOTAL(9,E50:E51)</f>
        <v>315940.63</v>
      </c>
    </row>
    <row r="53" spans="1:1">
      <c r="A53" s="4" t="s">
        <v>267</v>
      </c>
    </row>
  </sheetData>
  <autoFilter ref="A1:X44">
    <filterColumn colId="3">
      <filters>
        <filter val="90"/>
        <filter val="111"/>
        <filter val="151"/>
        <filter val="112"/>
        <filter val="252"/>
        <filter val="393"/>
        <filter val="56"/>
        <filter val="96"/>
        <filter val="956"/>
        <filter val="1096"/>
        <filter val="57"/>
        <filter val="498"/>
        <filter val="59"/>
        <filter val="122"/>
        <filter val="64"/>
        <filter val="224"/>
        <filter val="324"/>
        <filter val="168"/>
        <filter val="129"/>
        <filter val="70"/>
        <filter val="170"/>
        <filter val="73"/>
        <filter val="74"/>
        <filter val="274"/>
        <filter val="336"/>
        <filter val="579"/>
        <filter val="80"/>
        <filter val="180"/>
        <filter val="41"/>
        <filter val="381"/>
        <filter val="842"/>
        <filter val="43"/>
        <filter val="483"/>
        <filter val="205"/>
        <filter val="186"/>
        <filter val="306"/>
        <filter val="48"/>
        <filter val="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268</v>
      </c>
      <c r="B1" s="2" t="s">
        <v>269</v>
      </c>
      <c r="C1" s="2" t="s">
        <v>270</v>
      </c>
      <c r="D1" s="2" t="s">
        <v>271</v>
      </c>
      <c r="E1" s="2" t="s">
        <v>13</v>
      </c>
      <c r="F1" s="2" t="s">
        <v>5</v>
      </c>
      <c r="G1" s="2" t="s">
        <v>6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  <c r="U1" s="2" t="s">
        <v>285</v>
      </c>
    </row>
    <row r="2" s="1" customFormat="1" spans="1:21">
      <c r="A2" s="3">
        <v>17677209189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286</v>
      </c>
      <c r="G2" s="1" t="s">
        <v>290</v>
      </c>
      <c r="H2" s="1" t="s">
        <v>291</v>
      </c>
      <c r="I2" s="1" t="s">
        <v>292</v>
      </c>
      <c r="J2" s="1" t="s">
        <v>30</v>
      </c>
      <c r="K2" s="1" t="s">
        <v>293</v>
      </c>
      <c r="L2" s="1" t="s">
        <v>293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299</v>
      </c>
      <c r="T2" s="1" t="s">
        <v>300</v>
      </c>
      <c r="U2" s="1" t="s">
        <v>301</v>
      </c>
    </row>
    <row r="3" s="1" customFormat="1" spans="1:21">
      <c r="A3" s="3">
        <v>17669312242</v>
      </c>
      <c r="B3" s="1" t="s">
        <v>286</v>
      </c>
      <c r="C3" s="1" t="s">
        <v>302</v>
      </c>
      <c r="D3" s="1" t="s">
        <v>303</v>
      </c>
      <c r="E3" s="1" t="s">
        <v>304</v>
      </c>
      <c r="F3" s="1" t="s">
        <v>286</v>
      </c>
      <c r="G3" s="1" t="s">
        <v>305</v>
      </c>
      <c r="H3" s="1" t="s">
        <v>291</v>
      </c>
      <c r="I3" s="1" t="s">
        <v>306</v>
      </c>
      <c r="J3" s="1" t="s">
        <v>30</v>
      </c>
      <c r="K3" s="1" t="s">
        <v>307</v>
      </c>
      <c r="L3" s="1" t="s">
        <v>307</v>
      </c>
      <c r="M3" s="1" t="s">
        <v>294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308</v>
      </c>
      <c r="S3" s="1" t="s">
        <v>299</v>
      </c>
      <c r="T3" s="1" t="s">
        <v>300</v>
      </c>
      <c r="U3" s="1" t="s">
        <v>309</v>
      </c>
    </row>
    <row r="4" s="1" customFormat="1" spans="1:21">
      <c r="A4" s="3">
        <v>17666875156</v>
      </c>
      <c r="B4" s="1" t="s">
        <v>310</v>
      </c>
      <c r="C4" s="1" t="s">
        <v>311</v>
      </c>
      <c r="D4" s="1" t="s">
        <v>312</v>
      </c>
      <c r="E4" s="1" t="s">
        <v>313</v>
      </c>
      <c r="F4" s="1" t="s">
        <v>286</v>
      </c>
      <c r="G4" s="1" t="s">
        <v>305</v>
      </c>
      <c r="H4" s="1" t="s">
        <v>291</v>
      </c>
      <c r="I4" s="1" t="s">
        <v>314</v>
      </c>
      <c r="J4" s="1" t="s">
        <v>30</v>
      </c>
      <c r="K4" s="1" t="s">
        <v>315</v>
      </c>
      <c r="L4" s="1" t="s">
        <v>315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297</v>
      </c>
      <c r="R4" s="1" t="s">
        <v>316</v>
      </c>
      <c r="S4" s="1" t="s">
        <v>299</v>
      </c>
      <c r="T4" s="1" t="s">
        <v>300</v>
      </c>
      <c r="U4" s="1" t="s">
        <v>309</v>
      </c>
    </row>
    <row r="5" s="1" customFormat="1" spans="1:21">
      <c r="A5" s="3">
        <v>17666848925</v>
      </c>
      <c r="B5" s="1" t="s">
        <v>310</v>
      </c>
      <c r="C5" s="1" t="s">
        <v>317</v>
      </c>
      <c r="D5" s="1" t="s">
        <v>318</v>
      </c>
      <c r="E5" s="1" t="s">
        <v>319</v>
      </c>
      <c r="F5" s="1" t="s">
        <v>286</v>
      </c>
      <c r="G5" s="1" t="s">
        <v>305</v>
      </c>
      <c r="H5" s="1" t="s">
        <v>291</v>
      </c>
      <c r="I5" s="1" t="s">
        <v>320</v>
      </c>
      <c r="J5" s="1" t="s">
        <v>30</v>
      </c>
      <c r="K5" s="1" t="s">
        <v>321</v>
      </c>
      <c r="L5" s="1" t="s">
        <v>321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297</v>
      </c>
      <c r="R5" s="1" t="s">
        <v>322</v>
      </c>
      <c r="S5" s="1" t="s">
        <v>299</v>
      </c>
      <c r="T5" s="1" t="s">
        <v>300</v>
      </c>
      <c r="U5" s="1" t="s">
        <v>309</v>
      </c>
    </row>
    <row r="6" s="1" customFormat="1" spans="1:21">
      <c r="A6" s="3">
        <v>17665477799</v>
      </c>
      <c r="B6" s="1" t="s">
        <v>310</v>
      </c>
      <c r="C6" s="1" t="s">
        <v>323</v>
      </c>
      <c r="D6" s="1" t="s">
        <v>324</v>
      </c>
      <c r="E6" s="1" t="s">
        <v>325</v>
      </c>
      <c r="F6" s="1" t="s">
        <v>290</v>
      </c>
      <c r="G6" s="1" t="s">
        <v>305</v>
      </c>
      <c r="H6" s="1" t="s">
        <v>291</v>
      </c>
      <c r="I6" s="1" t="s">
        <v>326</v>
      </c>
      <c r="J6" s="1" t="s">
        <v>30</v>
      </c>
      <c r="K6" s="1" t="s">
        <v>327</v>
      </c>
      <c r="L6" s="1" t="s">
        <v>327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297</v>
      </c>
      <c r="R6" s="1" t="s">
        <v>328</v>
      </c>
      <c r="S6" s="1" t="s">
        <v>299</v>
      </c>
      <c r="T6" s="1" t="s">
        <v>300</v>
      </c>
      <c r="U6" s="1" t="s">
        <v>301</v>
      </c>
    </row>
    <row r="7" s="1" customFormat="1" spans="1:21">
      <c r="A7" s="3">
        <v>17659670875</v>
      </c>
      <c r="B7" s="1" t="s">
        <v>310</v>
      </c>
      <c r="C7" s="1" t="s">
        <v>329</v>
      </c>
      <c r="D7" s="1" t="s">
        <v>330</v>
      </c>
      <c r="E7" s="1" t="s">
        <v>331</v>
      </c>
      <c r="F7" s="1" t="s">
        <v>286</v>
      </c>
      <c r="G7" s="1" t="s">
        <v>305</v>
      </c>
      <c r="H7" s="1" t="s">
        <v>291</v>
      </c>
      <c r="I7" s="1" t="s">
        <v>332</v>
      </c>
      <c r="J7" s="1" t="s">
        <v>30</v>
      </c>
      <c r="K7" s="1" t="s">
        <v>333</v>
      </c>
      <c r="L7" s="1" t="s">
        <v>333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297</v>
      </c>
      <c r="R7" s="1" t="s">
        <v>334</v>
      </c>
      <c r="S7" s="1" t="s">
        <v>299</v>
      </c>
      <c r="T7" s="1" t="s">
        <v>300</v>
      </c>
      <c r="U7" s="1" t="s">
        <v>301</v>
      </c>
    </row>
    <row r="8" s="1" customFormat="1" spans="1:21">
      <c r="A8" s="3">
        <v>17657344671</v>
      </c>
      <c r="B8" s="1" t="s">
        <v>335</v>
      </c>
      <c r="C8" s="1" t="s">
        <v>336</v>
      </c>
      <c r="D8" s="1" t="s">
        <v>337</v>
      </c>
      <c r="E8" s="1" t="s">
        <v>338</v>
      </c>
      <c r="F8" s="1" t="s">
        <v>335</v>
      </c>
      <c r="G8" s="1" t="s">
        <v>286</v>
      </c>
      <c r="H8" s="1" t="s">
        <v>291</v>
      </c>
      <c r="I8" s="1" t="s">
        <v>339</v>
      </c>
      <c r="J8" s="1" t="s">
        <v>30</v>
      </c>
      <c r="K8" s="1" t="s">
        <v>340</v>
      </c>
      <c r="L8" s="1" t="s">
        <v>340</v>
      </c>
      <c r="M8" s="1" t="s">
        <v>294</v>
      </c>
      <c r="N8" s="1" t="s">
        <v>294</v>
      </c>
      <c r="O8" s="1" t="s">
        <v>295</v>
      </c>
      <c r="P8" s="1" t="s">
        <v>296</v>
      </c>
      <c r="Q8" s="1" t="s">
        <v>297</v>
      </c>
      <c r="R8" s="1" t="s">
        <v>341</v>
      </c>
      <c r="S8" s="1" t="s">
        <v>299</v>
      </c>
      <c r="T8" s="1" t="s">
        <v>300</v>
      </c>
      <c r="U8" s="1" t="s">
        <v>301</v>
      </c>
    </row>
    <row r="9" s="1" customFormat="1" spans="1:21">
      <c r="A9" s="3">
        <v>17656780853</v>
      </c>
      <c r="B9" s="1" t="s">
        <v>335</v>
      </c>
      <c r="C9" s="1" t="s">
        <v>342</v>
      </c>
      <c r="D9" s="1" t="s">
        <v>343</v>
      </c>
      <c r="E9" s="1" t="s">
        <v>344</v>
      </c>
      <c r="F9" s="1" t="s">
        <v>310</v>
      </c>
      <c r="G9" s="1" t="s">
        <v>286</v>
      </c>
      <c r="H9" s="1" t="s">
        <v>291</v>
      </c>
      <c r="I9" s="1" t="s">
        <v>345</v>
      </c>
      <c r="J9" s="1" t="s">
        <v>30</v>
      </c>
      <c r="K9" s="1" t="s">
        <v>346</v>
      </c>
      <c r="L9" s="1" t="s">
        <v>346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297</v>
      </c>
      <c r="R9" s="1" t="s">
        <v>347</v>
      </c>
      <c r="S9" s="1" t="s">
        <v>299</v>
      </c>
      <c r="T9" s="1" t="s">
        <v>300</v>
      </c>
      <c r="U9" s="1" t="s">
        <v>301</v>
      </c>
    </row>
    <row r="10" s="1" customFormat="1" spans="1:21">
      <c r="A10" s="3">
        <v>17656358430</v>
      </c>
      <c r="B10" s="1" t="s">
        <v>348</v>
      </c>
      <c r="C10" s="1" t="s">
        <v>349</v>
      </c>
      <c r="D10" s="1" t="s">
        <v>350</v>
      </c>
      <c r="E10" s="1" t="s">
        <v>351</v>
      </c>
      <c r="F10" s="1" t="s">
        <v>348</v>
      </c>
      <c r="G10" s="1" t="s">
        <v>286</v>
      </c>
      <c r="H10" s="1" t="s">
        <v>291</v>
      </c>
      <c r="I10" s="1" t="s">
        <v>352</v>
      </c>
      <c r="J10" s="1" t="s">
        <v>30</v>
      </c>
      <c r="K10" s="1" t="s">
        <v>353</v>
      </c>
      <c r="L10" s="1" t="s">
        <v>353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297</v>
      </c>
      <c r="R10" s="1" t="s">
        <v>354</v>
      </c>
      <c r="S10" s="1" t="s">
        <v>299</v>
      </c>
      <c r="T10" s="1" t="s">
        <v>300</v>
      </c>
      <c r="U10" s="1" t="s">
        <v>301</v>
      </c>
    </row>
    <row r="11" s="1" customFormat="1" spans="1:21">
      <c r="A11" s="3">
        <v>17650948361</v>
      </c>
      <c r="B11" s="1" t="s">
        <v>348</v>
      </c>
      <c r="C11" s="1" t="s">
        <v>355</v>
      </c>
      <c r="D11" s="1" t="s">
        <v>356</v>
      </c>
      <c r="E11" s="1" t="s">
        <v>357</v>
      </c>
      <c r="F11" s="1" t="s">
        <v>348</v>
      </c>
      <c r="G11" s="1" t="s">
        <v>335</v>
      </c>
      <c r="H11" s="1" t="s">
        <v>291</v>
      </c>
      <c r="I11" s="1" t="s">
        <v>358</v>
      </c>
      <c r="J11" s="1" t="s">
        <v>30</v>
      </c>
      <c r="K11" s="1" t="s">
        <v>359</v>
      </c>
      <c r="L11" s="1" t="s">
        <v>359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297</v>
      </c>
      <c r="R11" s="1" t="s">
        <v>360</v>
      </c>
      <c r="S11" s="1" t="s">
        <v>299</v>
      </c>
      <c r="T11" s="1" t="s">
        <v>300</v>
      </c>
      <c r="U11" s="1" t="s">
        <v>301</v>
      </c>
    </row>
    <row r="12" s="1" customFormat="1" spans="1:21">
      <c r="A12" s="3">
        <v>17650453800</v>
      </c>
      <c r="B12" s="1" t="s">
        <v>348</v>
      </c>
      <c r="C12" s="1" t="s">
        <v>361</v>
      </c>
      <c r="D12" s="1" t="s">
        <v>343</v>
      </c>
      <c r="E12" s="1" t="s">
        <v>362</v>
      </c>
      <c r="F12" s="1" t="s">
        <v>348</v>
      </c>
      <c r="G12" s="1" t="s">
        <v>335</v>
      </c>
      <c r="H12" s="1" t="s">
        <v>291</v>
      </c>
      <c r="I12" s="1" t="s">
        <v>363</v>
      </c>
      <c r="J12" s="1" t="s">
        <v>30</v>
      </c>
      <c r="K12" s="1" t="s">
        <v>364</v>
      </c>
      <c r="L12" s="1" t="s">
        <v>364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297</v>
      </c>
      <c r="R12" s="1" t="s">
        <v>365</v>
      </c>
      <c r="S12" s="1" t="s">
        <v>299</v>
      </c>
      <c r="T12" s="1" t="s">
        <v>300</v>
      </c>
      <c r="U12" s="1" t="s">
        <v>301</v>
      </c>
    </row>
    <row r="13" s="1" customFormat="1" spans="1:21">
      <c r="A13" s="3">
        <v>17649161890</v>
      </c>
      <c r="B13" s="1" t="s">
        <v>366</v>
      </c>
      <c r="C13" s="1" t="s">
        <v>367</v>
      </c>
      <c r="D13" s="1" t="s">
        <v>368</v>
      </c>
      <c r="E13" s="1" t="s">
        <v>369</v>
      </c>
      <c r="F13" s="1" t="s">
        <v>348</v>
      </c>
      <c r="G13" s="1" t="s">
        <v>335</v>
      </c>
      <c r="H13" s="1" t="s">
        <v>291</v>
      </c>
      <c r="I13" s="1" t="s">
        <v>370</v>
      </c>
      <c r="J13" s="1" t="s">
        <v>30</v>
      </c>
      <c r="K13" s="1" t="s">
        <v>371</v>
      </c>
      <c r="L13" s="1" t="s">
        <v>371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297</v>
      </c>
      <c r="R13" s="1" t="s">
        <v>372</v>
      </c>
      <c r="S13" s="1" t="s">
        <v>299</v>
      </c>
      <c r="T13" s="1" t="s">
        <v>300</v>
      </c>
      <c r="U13" s="1" t="s">
        <v>301</v>
      </c>
    </row>
    <row r="14" s="1" customFormat="1" spans="1:21">
      <c r="A14" s="3">
        <v>17647410314</v>
      </c>
      <c r="B14" s="1" t="s">
        <v>366</v>
      </c>
      <c r="C14" s="1" t="s">
        <v>373</v>
      </c>
      <c r="D14" s="1" t="s">
        <v>374</v>
      </c>
      <c r="E14" s="1" t="s">
        <v>375</v>
      </c>
      <c r="F14" s="1" t="s">
        <v>348</v>
      </c>
      <c r="G14" s="1" t="s">
        <v>290</v>
      </c>
      <c r="H14" s="1" t="s">
        <v>291</v>
      </c>
      <c r="I14" s="1" t="s">
        <v>376</v>
      </c>
      <c r="J14" s="1" t="s">
        <v>30</v>
      </c>
      <c r="K14" s="1" t="s">
        <v>377</v>
      </c>
      <c r="L14" s="1" t="s">
        <v>377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297</v>
      </c>
      <c r="R14" s="1" t="s">
        <v>378</v>
      </c>
      <c r="S14" s="1" t="s">
        <v>299</v>
      </c>
      <c r="T14" s="1" t="s">
        <v>300</v>
      </c>
      <c r="U14" s="1" t="s">
        <v>301</v>
      </c>
    </row>
    <row r="15" s="1" customFormat="1" spans="1:21">
      <c r="A15" s="3">
        <v>17642578851</v>
      </c>
      <c r="B15" s="1" t="s">
        <v>366</v>
      </c>
      <c r="C15" s="1" t="s">
        <v>379</v>
      </c>
      <c r="D15" s="1" t="s">
        <v>380</v>
      </c>
      <c r="E15" s="1" t="s">
        <v>381</v>
      </c>
      <c r="F15" s="1" t="s">
        <v>310</v>
      </c>
      <c r="G15" s="1" t="s">
        <v>286</v>
      </c>
      <c r="H15" s="1" t="s">
        <v>291</v>
      </c>
      <c r="I15" s="1" t="s">
        <v>382</v>
      </c>
      <c r="J15" s="1" t="s">
        <v>30</v>
      </c>
      <c r="K15" s="1" t="s">
        <v>383</v>
      </c>
      <c r="L15" s="1" t="s">
        <v>383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297</v>
      </c>
      <c r="R15" s="1" t="s">
        <v>384</v>
      </c>
      <c r="S15" s="1" t="s">
        <v>299</v>
      </c>
      <c r="T15" s="1" t="s">
        <v>300</v>
      </c>
      <c r="U15" s="1" t="s">
        <v>301</v>
      </c>
    </row>
    <row r="16" s="1" customFormat="1" spans="1:21">
      <c r="A16" s="3">
        <v>17635741361</v>
      </c>
      <c r="B16" s="1" t="s">
        <v>385</v>
      </c>
      <c r="C16" s="1" t="s">
        <v>386</v>
      </c>
      <c r="D16" s="1" t="s">
        <v>387</v>
      </c>
      <c r="E16" s="1" t="s">
        <v>388</v>
      </c>
      <c r="F16" s="1" t="s">
        <v>366</v>
      </c>
      <c r="G16" s="1" t="s">
        <v>348</v>
      </c>
      <c r="H16" s="1" t="s">
        <v>291</v>
      </c>
      <c r="I16" s="1" t="s">
        <v>389</v>
      </c>
      <c r="J16" s="1" t="s">
        <v>30</v>
      </c>
      <c r="K16" s="1" t="s">
        <v>390</v>
      </c>
      <c r="L16" s="1" t="s">
        <v>390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297</v>
      </c>
      <c r="R16" s="1" t="s">
        <v>391</v>
      </c>
      <c r="S16" s="1" t="s">
        <v>299</v>
      </c>
      <c r="T16" s="1" t="s">
        <v>300</v>
      </c>
      <c r="U16" s="1" t="s">
        <v>301</v>
      </c>
    </row>
    <row r="17" s="1" customFormat="1" spans="1:21">
      <c r="A17" s="3">
        <v>17633127996</v>
      </c>
      <c r="B17" s="1" t="s">
        <v>392</v>
      </c>
      <c r="C17" s="1" t="s">
        <v>393</v>
      </c>
      <c r="D17" s="1" t="s">
        <v>394</v>
      </c>
      <c r="E17" s="1" t="s">
        <v>395</v>
      </c>
      <c r="F17" s="1" t="s">
        <v>392</v>
      </c>
      <c r="G17" s="1" t="s">
        <v>348</v>
      </c>
      <c r="H17" s="1" t="s">
        <v>291</v>
      </c>
      <c r="I17" s="1" t="s">
        <v>396</v>
      </c>
      <c r="J17" s="1" t="s">
        <v>30</v>
      </c>
      <c r="K17" s="1" t="s">
        <v>397</v>
      </c>
      <c r="L17" s="1" t="s">
        <v>397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297</v>
      </c>
      <c r="R17" s="1" t="s">
        <v>398</v>
      </c>
      <c r="S17" s="1" t="s">
        <v>299</v>
      </c>
      <c r="T17" s="1" t="s">
        <v>300</v>
      </c>
      <c r="U17" s="1" t="s">
        <v>309</v>
      </c>
    </row>
    <row r="18" s="1" customFormat="1" spans="1:21">
      <c r="A18" s="3">
        <v>17627923259</v>
      </c>
      <c r="B18" s="1" t="s">
        <v>399</v>
      </c>
      <c r="C18" s="1" t="s">
        <v>400</v>
      </c>
      <c r="D18" s="1" t="s">
        <v>401</v>
      </c>
      <c r="E18" s="1" t="s">
        <v>402</v>
      </c>
      <c r="F18" s="1" t="s">
        <v>290</v>
      </c>
      <c r="G18" s="1" t="s">
        <v>305</v>
      </c>
      <c r="H18" s="1" t="s">
        <v>291</v>
      </c>
      <c r="I18" s="1" t="s">
        <v>403</v>
      </c>
      <c r="J18" s="1" t="s">
        <v>30</v>
      </c>
      <c r="K18" s="1" t="s">
        <v>404</v>
      </c>
      <c r="L18" s="1" t="s">
        <v>404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297</v>
      </c>
      <c r="R18" s="1" t="s">
        <v>405</v>
      </c>
      <c r="S18" s="1" t="s">
        <v>299</v>
      </c>
      <c r="T18" s="1" t="s">
        <v>300</v>
      </c>
      <c r="U18" s="1" t="s">
        <v>301</v>
      </c>
    </row>
    <row r="19" s="1" customFormat="1" spans="1:21">
      <c r="A19" s="3">
        <v>17620287746</v>
      </c>
      <c r="B19" s="1" t="s">
        <v>399</v>
      </c>
      <c r="C19" s="1" t="s">
        <v>406</v>
      </c>
      <c r="D19" s="1" t="s">
        <v>407</v>
      </c>
      <c r="E19" s="1" t="s">
        <v>408</v>
      </c>
      <c r="F19" s="1" t="s">
        <v>399</v>
      </c>
      <c r="G19" s="1" t="s">
        <v>366</v>
      </c>
      <c r="H19" s="1" t="s">
        <v>291</v>
      </c>
      <c r="I19" s="1" t="s">
        <v>409</v>
      </c>
      <c r="J19" s="1" t="s">
        <v>30</v>
      </c>
      <c r="K19" s="1" t="s">
        <v>410</v>
      </c>
      <c r="L19" s="1" t="s">
        <v>410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297</v>
      </c>
      <c r="R19" s="1" t="s">
        <v>411</v>
      </c>
      <c r="S19" s="1" t="s">
        <v>299</v>
      </c>
      <c r="T19" s="1" t="s">
        <v>300</v>
      </c>
      <c r="U19" s="1" t="s">
        <v>309</v>
      </c>
    </row>
    <row r="20" s="1" customFormat="1" spans="1:21">
      <c r="A20" s="3">
        <v>17614209032</v>
      </c>
      <c r="B20" s="1" t="s">
        <v>412</v>
      </c>
      <c r="C20" s="1" t="s">
        <v>413</v>
      </c>
      <c r="D20" s="1" t="s">
        <v>414</v>
      </c>
      <c r="E20" s="1" t="s">
        <v>415</v>
      </c>
      <c r="F20" s="1" t="s">
        <v>335</v>
      </c>
      <c r="G20" s="1" t="s">
        <v>310</v>
      </c>
      <c r="H20" s="1" t="s">
        <v>291</v>
      </c>
      <c r="I20" s="1" t="s">
        <v>416</v>
      </c>
      <c r="J20" s="1" t="s">
        <v>30</v>
      </c>
      <c r="K20" s="1" t="s">
        <v>417</v>
      </c>
      <c r="L20" s="1" t="s">
        <v>417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297</v>
      </c>
      <c r="R20" s="1" t="s">
        <v>418</v>
      </c>
      <c r="S20" s="1" t="s">
        <v>299</v>
      </c>
      <c r="T20" s="1" t="s">
        <v>300</v>
      </c>
      <c r="U20" s="1" t="s">
        <v>301</v>
      </c>
    </row>
    <row r="21" s="1" customFormat="1" spans="1:21">
      <c r="A21" s="3">
        <v>17604242518</v>
      </c>
      <c r="B21" s="1" t="s">
        <v>419</v>
      </c>
      <c r="C21" s="1" t="s">
        <v>420</v>
      </c>
      <c r="D21" s="1" t="s">
        <v>421</v>
      </c>
      <c r="E21" s="1" t="s">
        <v>422</v>
      </c>
      <c r="F21" s="1" t="s">
        <v>335</v>
      </c>
      <c r="G21" s="1" t="s">
        <v>310</v>
      </c>
      <c r="H21" s="1" t="s">
        <v>291</v>
      </c>
      <c r="I21" s="1" t="s">
        <v>423</v>
      </c>
      <c r="J21" s="1" t="s">
        <v>30</v>
      </c>
      <c r="K21" s="1" t="s">
        <v>424</v>
      </c>
      <c r="L21" s="1" t="s">
        <v>424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297</v>
      </c>
      <c r="R21" s="1" t="s">
        <v>425</v>
      </c>
      <c r="S21" s="1" t="s">
        <v>299</v>
      </c>
      <c r="T21" s="1" t="s">
        <v>300</v>
      </c>
      <c r="U21" s="1" t="s">
        <v>309</v>
      </c>
    </row>
    <row r="22" s="1" customFormat="1" spans="1:21">
      <c r="A22" s="3">
        <v>17591571558</v>
      </c>
      <c r="B22" s="1" t="s">
        <v>426</v>
      </c>
      <c r="C22" s="1" t="s">
        <v>427</v>
      </c>
      <c r="D22" s="1" t="s">
        <v>428</v>
      </c>
      <c r="E22" s="1" t="s">
        <v>429</v>
      </c>
      <c r="F22" s="1" t="s">
        <v>286</v>
      </c>
      <c r="G22" s="1" t="s">
        <v>290</v>
      </c>
      <c r="H22" s="1" t="s">
        <v>291</v>
      </c>
      <c r="I22" s="1" t="s">
        <v>430</v>
      </c>
      <c r="J22" s="1" t="s">
        <v>30</v>
      </c>
      <c r="K22" s="1" t="s">
        <v>431</v>
      </c>
      <c r="L22" s="1" t="s">
        <v>431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297</v>
      </c>
      <c r="R22" s="1" t="s">
        <v>432</v>
      </c>
      <c r="S22" s="1" t="s">
        <v>299</v>
      </c>
      <c r="T22" s="1" t="s">
        <v>300</v>
      </c>
      <c r="U22" s="1" t="s">
        <v>301</v>
      </c>
    </row>
    <row r="23" s="1" customFormat="1" spans="1:21">
      <c r="A23" s="3">
        <v>17572251466</v>
      </c>
      <c r="B23" s="1" t="s">
        <v>433</v>
      </c>
      <c r="C23" s="1" t="s">
        <v>434</v>
      </c>
      <c r="D23" s="1" t="s">
        <v>421</v>
      </c>
      <c r="E23" s="1" t="s">
        <v>435</v>
      </c>
      <c r="F23" s="1" t="s">
        <v>290</v>
      </c>
      <c r="G23" s="1" t="s">
        <v>305</v>
      </c>
      <c r="H23" s="1" t="s">
        <v>291</v>
      </c>
      <c r="I23" s="1" t="s">
        <v>436</v>
      </c>
      <c r="J23" s="1" t="s">
        <v>30</v>
      </c>
      <c r="K23" s="1" t="s">
        <v>437</v>
      </c>
      <c r="L23" s="1" t="s">
        <v>437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297</v>
      </c>
      <c r="R23" s="1" t="s">
        <v>438</v>
      </c>
      <c r="S23" s="1" t="s">
        <v>299</v>
      </c>
      <c r="T23" s="1" t="s">
        <v>300</v>
      </c>
      <c r="U23" s="1" t="s">
        <v>309</v>
      </c>
    </row>
    <row r="24" s="1" customFormat="1" spans="1:21">
      <c r="A24" s="3">
        <v>17562916026</v>
      </c>
      <c r="B24" s="1" t="s">
        <v>439</v>
      </c>
      <c r="C24" s="1" t="s">
        <v>440</v>
      </c>
      <c r="D24" s="1" t="s">
        <v>441</v>
      </c>
      <c r="E24" s="1" t="s">
        <v>442</v>
      </c>
      <c r="F24" s="1" t="s">
        <v>348</v>
      </c>
      <c r="G24" s="1" t="s">
        <v>335</v>
      </c>
      <c r="H24" s="1" t="s">
        <v>291</v>
      </c>
      <c r="I24" s="1" t="s">
        <v>443</v>
      </c>
      <c r="J24" s="1" t="s">
        <v>30</v>
      </c>
      <c r="K24" s="1" t="s">
        <v>444</v>
      </c>
      <c r="L24" s="1" t="s">
        <v>444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297</v>
      </c>
      <c r="R24" s="1" t="s">
        <v>445</v>
      </c>
      <c r="S24" s="1" t="s">
        <v>299</v>
      </c>
      <c r="T24" s="1" t="s">
        <v>300</v>
      </c>
      <c r="U24" s="1" t="s">
        <v>301</v>
      </c>
    </row>
    <row r="25" s="1" customFormat="1" spans="1:21">
      <c r="A25" s="3">
        <v>17549755945</v>
      </c>
      <c r="B25" s="1" t="s">
        <v>446</v>
      </c>
      <c r="C25" s="1" t="s">
        <v>447</v>
      </c>
      <c r="D25" s="1" t="s">
        <v>448</v>
      </c>
      <c r="E25" s="1" t="s">
        <v>449</v>
      </c>
      <c r="F25" s="1" t="s">
        <v>385</v>
      </c>
      <c r="G25" s="1" t="s">
        <v>366</v>
      </c>
      <c r="H25" s="1" t="s">
        <v>291</v>
      </c>
      <c r="I25" s="1" t="s">
        <v>450</v>
      </c>
      <c r="J25" s="1" t="s">
        <v>30</v>
      </c>
      <c r="K25" s="1" t="s">
        <v>451</v>
      </c>
      <c r="L25" s="1" t="s">
        <v>451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297</v>
      </c>
      <c r="R25" s="1" t="s">
        <v>452</v>
      </c>
      <c r="S25" s="1" t="s">
        <v>299</v>
      </c>
      <c r="T25" s="1" t="s">
        <v>300</v>
      </c>
      <c r="U25" s="1" t="s">
        <v>301</v>
      </c>
    </row>
    <row r="26" s="1" customFormat="1" spans="1:21">
      <c r="A26" s="3">
        <v>17523927668</v>
      </c>
      <c r="B26" s="1" t="s">
        <v>453</v>
      </c>
      <c r="C26" s="1" t="s">
        <v>454</v>
      </c>
      <c r="D26" s="1" t="s">
        <v>455</v>
      </c>
      <c r="E26" s="1" t="s">
        <v>456</v>
      </c>
      <c r="F26" s="1" t="s">
        <v>335</v>
      </c>
      <c r="G26" s="1" t="s">
        <v>305</v>
      </c>
      <c r="H26" s="1" t="s">
        <v>291</v>
      </c>
      <c r="I26" s="1" t="s">
        <v>457</v>
      </c>
      <c r="J26" s="1" t="s">
        <v>30</v>
      </c>
      <c r="K26" s="1" t="s">
        <v>458</v>
      </c>
      <c r="L26" s="1" t="s">
        <v>458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297</v>
      </c>
      <c r="R26" s="1" t="s">
        <v>459</v>
      </c>
      <c r="S26" s="1" t="s">
        <v>299</v>
      </c>
      <c r="T26" s="1" t="s">
        <v>300</v>
      </c>
      <c r="U26" s="1" t="s">
        <v>301</v>
      </c>
    </row>
    <row r="27" s="1" customFormat="1" spans="1:21">
      <c r="A27" s="3">
        <v>17518005601</v>
      </c>
      <c r="B27" s="1" t="s">
        <v>460</v>
      </c>
      <c r="C27" s="1" t="s">
        <v>461</v>
      </c>
      <c r="D27" s="1" t="s">
        <v>462</v>
      </c>
      <c r="E27" s="1" t="s">
        <v>463</v>
      </c>
      <c r="F27" s="1" t="s">
        <v>366</v>
      </c>
      <c r="G27" s="1" t="s">
        <v>348</v>
      </c>
      <c r="H27" s="1" t="s">
        <v>291</v>
      </c>
      <c r="I27" s="1" t="s">
        <v>464</v>
      </c>
      <c r="J27" s="1" t="s">
        <v>30</v>
      </c>
      <c r="K27" s="1" t="s">
        <v>465</v>
      </c>
      <c r="L27" s="1" t="s">
        <v>465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297</v>
      </c>
      <c r="R27" s="1" t="s">
        <v>466</v>
      </c>
      <c r="S27" s="1" t="s">
        <v>299</v>
      </c>
      <c r="T27" s="1" t="s">
        <v>300</v>
      </c>
      <c r="U27" s="1" t="s">
        <v>301</v>
      </c>
    </row>
    <row r="28" s="1" customFormat="1" spans="1:21">
      <c r="A28" s="3">
        <v>17517914128</v>
      </c>
      <c r="B28" s="1" t="s">
        <v>460</v>
      </c>
      <c r="C28" s="1" t="s">
        <v>467</v>
      </c>
      <c r="D28" s="1" t="s">
        <v>462</v>
      </c>
      <c r="E28" s="1" t="s">
        <v>463</v>
      </c>
      <c r="F28" s="1" t="s">
        <v>385</v>
      </c>
      <c r="G28" s="1" t="s">
        <v>366</v>
      </c>
      <c r="H28" s="1" t="s">
        <v>291</v>
      </c>
      <c r="I28" s="1" t="s">
        <v>468</v>
      </c>
      <c r="J28" s="1" t="s">
        <v>30</v>
      </c>
      <c r="K28" s="1" t="s">
        <v>469</v>
      </c>
      <c r="L28" s="1" t="s">
        <v>469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297</v>
      </c>
      <c r="R28" s="1" t="s">
        <v>470</v>
      </c>
      <c r="S28" s="1" t="s">
        <v>299</v>
      </c>
      <c r="T28" s="1" t="s">
        <v>300</v>
      </c>
      <c r="U28" s="1" t="s">
        <v>301</v>
      </c>
    </row>
    <row r="29" s="1" customFormat="1" spans="1:21">
      <c r="A29" s="3">
        <v>17502214903</v>
      </c>
      <c r="B29" s="1" t="s">
        <v>471</v>
      </c>
      <c r="C29" s="1" t="s">
        <v>472</v>
      </c>
      <c r="D29" s="1" t="s">
        <v>421</v>
      </c>
      <c r="E29" s="1" t="s">
        <v>473</v>
      </c>
      <c r="F29" s="1" t="s">
        <v>286</v>
      </c>
      <c r="G29" s="1" t="s">
        <v>290</v>
      </c>
      <c r="H29" s="1" t="s">
        <v>291</v>
      </c>
      <c r="I29" s="1" t="s">
        <v>474</v>
      </c>
      <c r="J29" s="1" t="s">
        <v>30</v>
      </c>
      <c r="K29" s="1" t="s">
        <v>437</v>
      </c>
      <c r="L29" s="1" t="s">
        <v>437</v>
      </c>
      <c r="M29" s="1" t="s">
        <v>294</v>
      </c>
      <c r="N29" s="1" t="s">
        <v>294</v>
      </c>
      <c r="O29" s="1" t="s">
        <v>295</v>
      </c>
      <c r="P29" s="1" t="s">
        <v>296</v>
      </c>
      <c r="Q29" s="1" t="s">
        <v>297</v>
      </c>
      <c r="R29" s="1" t="s">
        <v>475</v>
      </c>
      <c r="S29" s="1" t="s">
        <v>299</v>
      </c>
      <c r="T29" s="1" t="s">
        <v>300</v>
      </c>
      <c r="U29" s="1" t="s">
        <v>309</v>
      </c>
    </row>
    <row r="30" s="1" customFormat="1" spans="1:21">
      <c r="A30" s="3">
        <v>17491006788</v>
      </c>
      <c r="B30" s="1" t="s">
        <v>476</v>
      </c>
      <c r="C30" s="1" t="s">
        <v>477</v>
      </c>
      <c r="D30" s="1" t="s">
        <v>478</v>
      </c>
      <c r="E30" s="1" t="s">
        <v>479</v>
      </c>
      <c r="F30" s="1" t="s">
        <v>348</v>
      </c>
      <c r="G30" s="1" t="s">
        <v>310</v>
      </c>
      <c r="H30" s="1" t="s">
        <v>291</v>
      </c>
      <c r="I30" s="1" t="s">
        <v>480</v>
      </c>
      <c r="J30" s="1" t="s">
        <v>30</v>
      </c>
      <c r="K30" s="1" t="s">
        <v>481</v>
      </c>
      <c r="L30" s="1" t="s">
        <v>481</v>
      </c>
      <c r="M30" s="1" t="s">
        <v>294</v>
      </c>
      <c r="N30" s="1" t="s">
        <v>294</v>
      </c>
      <c r="O30" s="1" t="s">
        <v>295</v>
      </c>
      <c r="P30" s="1" t="s">
        <v>296</v>
      </c>
      <c r="Q30" s="1" t="s">
        <v>297</v>
      </c>
      <c r="R30" s="1" t="s">
        <v>482</v>
      </c>
      <c r="S30" s="1" t="s">
        <v>299</v>
      </c>
      <c r="T30" s="1" t="s">
        <v>300</v>
      </c>
      <c r="U30" s="1" t="s">
        <v>301</v>
      </c>
    </row>
    <row r="31" s="1" customFormat="1" spans="1:21">
      <c r="A31" s="3">
        <v>17490982011</v>
      </c>
      <c r="B31" s="1" t="s">
        <v>476</v>
      </c>
      <c r="C31" s="1" t="s">
        <v>483</v>
      </c>
      <c r="D31" s="1" t="s">
        <v>484</v>
      </c>
      <c r="E31" s="1" t="s">
        <v>485</v>
      </c>
      <c r="F31" s="1" t="s">
        <v>348</v>
      </c>
      <c r="G31" s="1" t="s">
        <v>286</v>
      </c>
      <c r="H31" s="1" t="s">
        <v>291</v>
      </c>
      <c r="I31" s="1" t="s">
        <v>486</v>
      </c>
      <c r="J31" s="1" t="s">
        <v>30</v>
      </c>
      <c r="K31" s="1" t="s">
        <v>487</v>
      </c>
      <c r="L31" s="1" t="s">
        <v>487</v>
      </c>
      <c r="M31" s="1" t="s">
        <v>294</v>
      </c>
      <c r="N31" s="1" t="s">
        <v>294</v>
      </c>
      <c r="O31" s="1" t="s">
        <v>295</v>
      </c>
      <c r="P31" s="1" t="s">
        <v>296</v>
      </c>
      <c r="Q31" s="1" t="s">
        <v>297</v>
      </c>
      <c r="R31" s="1" t="s">
        <v>488</v>
      </c>
      <c r="S31" s="1" t="s">
        <v>299</v>
      </c>
      <c r="T31" s="1" t="s">
        <v>300</v>
      </c>
      <c r="U31" s="1" t="s">
        <v>301</v>
      </c>
    </row>
    <row r="32" s="1" customFormat="1" spans="1:21">
      <c r="A32" s="3">
        <v>17471659345</v>
      </c>
      <c r="B32" s="1" t="s">
        <v>489</v>
      </c>
      <c r="C32" s="1" t="s">
        <v>490</v>
      </c>
      <c r="D32" s="1" t="s">
        <v>491</v>
      </c>
      <c r="E32" s="1" t="s">
        <v>492</v>
      </c>
      <c r="F32" s="1" t="s">
        <v>310</v>
      </c>
      <c r="G32" s="1" t="s">
        <v>286</v>
      </c>
      <c r="H32" s="1" t="s">
        <v>291</v>
      </c>
      <c r="I32" s="1" t="s">
        <v>493</v>
      </c>
      <c r="J32" s="1" t="s">
        <v>30</v>
      </c>
      <c r="K32" s="1" t="s">
        <v>494</v>
      </c>
      <c r="L32" s="1" t="s">
        <v>494</v>
      </c>
      <c r="M32" s="1" t="s">
        <v>294</v>
      </c>
      <c r="N32" s="1" t="s">
        <v>294</v>
      </c>
      <c r="O32" s="1" t="s">
        <v>295</v>
      </c>
      <c r="P32" s="1" t="s">
        <v>296</v>
      </c>
      <c r="Q32" s="1" t="s">
        <v>297</v>
      </c>
      <c r="R32" s="1" t="s">
        <v>495</v>
      </c>
      <c r="S32" s="1" t="s">
        <v>299</v>
      </c>
      <c r="T32" s="1" t="s">
        <v>300</v>
      </c>
      <c r="U32" s="1" t="s">
        <v>301</v>
      </c>
    </row>
    <row r="33" s="1" customFormat="1" spans="1:21">
      <c r="A33" s="3">
        <v>17470822663</v>
      </c>
      <c r="B33" s="1" t="s">
        <v>489</v>
      </c>
      <c r="C33" s="1" t="s">
        <v>496</v>
      </c>
      <c r="D33" s="1" t="s">
        <v>497</v>
      </c>
      <c r="E33" s="1" t="s">
        <v>498</v>
      </c>
      <c r="F33" s="1" t="s">
        <v>286</v>
      </c>
      <c r="G33" s="1" t="s">
        <v>305</v>
      </c>
      <c r="H33" s="1" t="s">
        <v>291</v>
      </c>
      <c r="I33" s="1" t="s">
        <v>499</v>
      </c>
      <c r="J33" s="1" t="s">
        <v>30</v>
      </c>
      <c r="K33" s="1" t="s">
        <v>500</v>
      </c>
      <c r="L33" s="1" t="s">
        <v>500</v>
      </c>
      <c r="M33" s="1" t="s">
        <v>294</v>
      </c>
      <c r="N33" s="1" t="s">
        <v>294</v>
      </c>
      <c r="O33" s="1" t="s">
        <v>295</v>
      </c>
      <c r="P33" s="1" t="s">
        <v>296</v>
      </c>
      <c r="Q33" s="1" t="s">
        <v>297</v>
      </c>
      <c r="R33" s="1" t="s">
        <v>501</v>
      </c>
      <c r="S33" s="1" t="s">
        <v>299</v>
      </c>
      <c r="T33" s="1" t="s">
        <v>300</v>
      </c>
      <c r="U33" s="1" t="s">
        <v>301</v>
      </c>
    </row>
    <row r="34" s="1" customFormat="1" spans="1:21">
      <c r="A34" s="3">
        <v>17464976970</v>
      </c>
      <c r="B34" s="1" t="s">
        <v>489</v>
      </c>
      <c r="C34" s="1" t="s">
        <v>502</v>
      </c>
      <c r="D34" s="1" t="s">
        <v>503</v>
      </c>
      <c r="E34" s="1" t="s">
        <v>504</v>
      </c>
      <c r="F34" s="1" t="s">
        <v>366</v>
      </c>
      <c r="G34" s="1" t="s">
        <v>348</v>
      </c>
      <c r="H34" s="1" t="s">
        <v>291</v>
      </c>
      <c r="I34" s="1" t="s">
        <v>505</v>
      </c>
      <c r="J34" s="1" t="s">
        <v>30</v>
      </c>
      <c r="K34" s="1" t="s">
        <v>506</v>
      </c>
      <c r="L34" s="1" t="s">
        <v>506</v>
      </c>
      <c r="M34" s="1" t="s">
        <v>294</v>
      </c>
      <c r="N34" s="1" t="s">
        <v>294</v>
      </c>
      <c r="O34" s="1" t="s">
        <v>295</v>
      </c>
      <c r="P34" s="1" t="s">
        <v>296</v>
      </c>
      <c r="Q34" s="1" t="s">
        <v>297</v>
      </c>
      <c r="R34" s="1" t="s">
        <v>507</v>
      </c>
      <c r="S34" s="1" t="s">
        <v>299</v>
      </c>
      <c r="T34" s="1" t="s">
        <v>300</v>
      </c>
      <c r="U34" s="1" t="s">
        <v>301</v>
      </c>
    </row>
    <row r="35" s="1" customFormat="1" spans="1:21">
      <c r="A35" s="3">
        <v>17455615455</v>
      </c>
      <c r="B35" s="1" t="s">
        <v>508</v>
      </c>
      <c r="C35" s="1" t="s">
        <v>509</v>
      </c>
      <c r="D35" s="1" t="s">
        <v>510</v>
      </c>
      <c r="E35" s="1" t="s">
        <v>511</v>
      </c>
      <c r="F35" s="1" t="s">
        <v>310</v>
      </c>
      <c r="G35" s="1" t="s">
        <v>286</v>
      </c>
      <c r="H35" s="1" t="s">
        <v>291</v>
      </c>
      <c r="I35" s="1" t="s">
        <v>512</v>
      </c>
      <c r="J35" s="1" t="s">
        <v>30</v>
      </c>
      <c r="K35" s="1" t="s">
        <v>513</v>
      </c>
      <c r="L35" s="1" t="s">
        <v>513</v>
      </c>
      <c r="M35" s="1" t="s">
        <v>294</v>
      </c>
      <c r="N35" s="1" t="s">
        <v>294</v>
      </c>
      <c r="O35" s="1" t="s">
        <v>295</v>
      </c>
      <c r="P35" s="1" t="s">
        <v>296</v>
      </c>
      <c r="Q35" s="1" t="s">
        <v>297</v>
      </c>
      <c r="R35" s="1" t="s">
        <v>514</v>
      </c>
      <c r="S35" s="1" t="s">
        <v>299</v>
      </c>
      <c r="T35" s="1" t="s">
        <v>300</v>
      </c>
      <c r="U35" s="1" t="s">
        <v>301</v>
      </c>
    </row>
    <row r="36" s="1" customFormat="1" spans="1:21">
      <c r="A36" s="3">
        <v>17455372330</v>
      </c>
      <c r="B36" s="1" t="s">
        <v>508</v>
      </c>
      <c r="C36" s="1" t="s">
        <v>515</v>
      </c>
      <c r="D36" s="1" t="s">
        <v>516</v>
      </c>
      <c r="E36" s="1" t="s">
        <v>517</v>
      </c>
      <c r="F36" s="1" t="s">
        <v>392</v>
      </c>
      <c r="G36" s="1" t="s">
        <v>348</v>
      </c>
      <c r="H36" s="1" t="s">
        <v>291</v>
      </c>
      <c r="I36" s="1" t="s">
        <v>518</v>
      </c>
      <c r="J36" s="1" t="s">
        <v>30</v>
      </c>
      <c r="K36" s="1" t="s">
        <v>519</v>
      </c>
      <c r="L36" s="1" t="s">
        <v>519</v>
      </c>
      <c r="M36" s="1" t="s">
        <v>294</v>
      </c>
      <c r="N36" s="1" t="s">
        <v>294</v>
      </c>
      <c r="O36" s="1" t="s">
        <v>295</v>
      </c>
      <c r="P36" s="1" t="s">
        <v>296</v>
      </c>
      <c r="Q36" s="1" t="s">
        <v>297</v>
      </c>
      <c r="R36" s="1" t="s">
        <v>520</v>
      </c>
      <c r="S36" s="1" t="s">
        <v>299</v>
      </c>
      <c r="T36" s="1" t="s">
        <v>300</v>
      </c>
      <c r="U36" s="1" t="s">
        <v>301</v>
      </c>
    </row>
    <row r="37" s="1" customFormat="1" spans="1:21">
      <c r="A37" s="3">
        <v>17446154571</v>
      </c>
      <c r="B37" s="1" t="s">
        <v>521</v>
      </c>
      <c r="C37" s="1" t="s">
        <v>522</v>
      </c>
      <c r="D37" s="1" t="s">
        <v>462</v>
      </c>
      <c r="E37" s="1" t="s">
        <v>523</v>
      </c>
      <c r="F37" s="1" t="s">
        <v>348</v>
      </c>
      <c r="G37" s="1" t="s">
        <v>310</v>
      </c>
      <c r="H37" s="1" t="s">
        <v>291</v>
      </c>
      <c r="I37" s="1" t="s">
        <v>524</v>
      </c>
      <c r="J37" s="1" t="s">
        <v>30</v>
      </c>
      <c r="K37" s="1" t="s">
        <v>525</v>
      </c>
      <c r="L37" s="1" t="s">
        <v>525</v>
      </c>
      <c r="M37" s="1" t="s">
        <v>294</v>
      </c>
      <c r="N37" s="1" t="s">
        <v>294</v>
      </c>
      <c r="O37" s="1" t="s">
        <v>295</v>
      </c>
      <c r="P37" s="1" t="s">
        <v>296</v>
      </c>
      <c r="Q37" s="1" t="s">
        <v>297</v>
      </c>
      <c r="R37" s="1" t="s">
        <v>526</v>
      </c>
      <c r="S37" s="1" t="s">
        <v>299</v>
      </c>
      <c r="T37" s="1" t="s">
        <v>300</v>
      </c>
      <c r="U37" s="1" t="s">
        <v>301</v>
      </c>
    </row>
    <row r="38" s="1" customFormat="1" spans="1:21">
      <c r="A38" s="3">
        <v>17369615453</v>
      </c>
      <c r="B38" s="1" t="s">
        <v>527</v>
      </c>
      <c r="C38" s="1" t="s">
        <v>528</v>
      </c>
      <c r="D38" s="1" t="s">
        <v>529</v>
      </c>
      <c r="E38" s="1" t="s">
        <v>530</v>
      </c>
      <c r="F38" s="1" t="s">
        <v>310</v>
      </c>
      <c r="G38" s="1" t="s">
        <v>290</v>
      </c>
      <c r="H38" s="1" t="s">
        <v>291</v>
      </c>
      <c r="I38" s="1" t="s">
        <v>531</v>
      </c>
      <c r="J38" s="1" t="s">
        <v>30</v>
      </c>
      <c r="K38" s="1" t="s">
        <v>532</v>
      </c>
      <c r="L38" s="1" t="s">
        <v>532</v>
      </c>
      <c r="M38" s="1" t="s">
        <v>294</v>
      </c>
      <c r="N38" s="1" t="s">
        <v>294</v>
      </c>
      <c r="O38" s="1" t="s">
        <v>295</v>
      </c>
      <c r="P38" s="1" t="s">
        <v>296</v>
      </c>
      <c r="Q38" s="1" t="s">
        <v>297</v>
      </c>
      <c r="R38" s="1" t="s">
        <v>533</v>
      </c>
      <c r="S38" s="1" t="s">
        <v>299</v>
      </c>
      <c r="T38" s="1" t="s">
        <v>300</v>
      </c>
      <c r="U38" s="1" t="s">
        <v>301</v>
      </c>
    </row>
    <row r="39" s="1" customFormat="1" spans="1:21">
      <c r="A39" s="3">
        <v>17369601996</v>
      </c>
      <c r="B39" s="1" t="s">
        <v>527</v>
      </c>
      <c r="C39" s="1" t="s">
        <v>534</v>
      </c>
      <c r="D39" s="1" t="s">
        <v>529</v>
      </c>
      <c r="E39" s="1" t="s">
        <v>535</v>
      </c>
      <c r="F39" s="1" t="s">
        <v>286</v>
      </c>
      <c r="G39" s="1" t="s">
        <v>290</v>
      </c>
      <c r="H39" s="1" t="s">
        <v>291</v>
      </c>
      <c r="I39" s="1" t="s">
        <v>536</v>
      </c>
      <c r="J39" s="1" t="s">
        <v>30</v>
      </c>
      <c r="K39" s="1" t="s">
        <v>537</v>
      </c>
      <c r="L39" s="1" t="s">
        <v>537</v>
      </c>
      <c r="M39" s="1" t="s">
        <v>294</v>
      </c>
      <c r="N39" s="1" t="s">
        <v>294</v>
      </c>
      <c r="O39" s="1" t="s">
        <v>295</v>
      </c>
      <c r="P39" s="1" t="s">
        <v>296</v>
      </c>
      <c r="Q39" s="1" t="s">
        <v>297</v>
      </c>
      <c r="R39" s="1" t="s">
        <v>538</v>
      </c>
      <c r="S39" s="1" t="s">
        <v>299</v>
      </c>
      <c r="T39" s="1" t="s">
        <v>300</v>
      </c>
      <c r="U39" s="1" t="s">
        <v>301</v>
      </c>
    </row>
    <row r="40" s="1" customFormat="1" spans="1:21">
      <c r="A40" s="3">
        <v>17269915304</v>
      </c>
      <c r="B40" s="1" t="s">
        <v>539</v>
      </c>
      <c r="C40" s="1" t="s">
        <v>540</v>
      </c>
      <c r="D40" s="1" t="s">
        <v>541</v>
      </c>
      <c r="E40" s="1" t="s">
        <v>542</v>
      </c>
      <c r="F40" s="1" t="s">
        <v>286</v>
      </c>
      <c r="G40" s="1" t="s">
        <v>290</v>
      </c>
      <c r="H40" s="1" t="s">
        <v>291</v>
      </c>
      <c r="I40" s="1" t="s">
        <v>543</v>
      </c>
      <c r="J40" s="1" t="s">
        <v>30</v>
      </c>
      <c r="K40" s="1" t="s">
        <v>544</v>
      </c>
      <c r="L40" s="1" t="s">
        <v>544</v>
      </c>
      <c r="M40" s="1" t="s">
        <v>294</v>
      </c>
      <c r="N40" s="1" t="s">
        <v>294</v>
      </c>
      <c r="O40" s="1" t="s">
        <v>295</v>
      </c>
      <c r="P40" s="1" t="s">
        <v>296</v>
      </c>
      <c r="Q40" s="1" t="s">
        <v>297</v>
      </c>
      <c r="R40" s="1" t="s">
        <v>545</v>
      </c>
      <c r="S40" s="1" t="s">
        <v>299</v>
      </c>
      <c r="T40" s="1" t="s">
        <v>300</v>
      </c>
      <c r="U40" s="1" t="s">
        <v>309</v>
      </c>
    </row>
    <row r="41" s="1" customFormat="1" spans="1:21">
      <c r="A41" s="3">
        <v>17261959345</v>
      </c>
      <c r="B41" s="1" t="s">
        <v>546</v>
      </c>
      <c r="C41" s="1" t="s">
        <v>547</v>
      </c>
      <c r="D41" s="1" t="s">
        <v>548</v>
      </c>
      <c r="E41" s="1" t="s">
        <v>549</v>
      </c>
      <c r="F41" s="1" t="s">
        <v>399</v>
      </c>
      <c r="G41" s="1" t="s">
        <v>366</v>
      </c>
      <c r="H41" s="1" t="s">
        <v>291</v>
      </c>
      <c r="I41" s="1" t="s">
        <v>550</v>
      </c>
      <c r="J41" s="1" t="s">
        <v>30</v>
      </c>
      <c r="K41" s="1" t="s">
        <v>551</v>
      </c>
      <c r="L41" s="1" t="s">
        <v>551</v>
      </c>
      <c r="M41" s="1" t="s">
        <v>294</v>
      </c>
      <c r="N41" s="1" t="s">
        <v>294</v>
      </c>
      <c r="O41" s="1" t="s">
        <v>295</v>
      </c>
      <c r="P41" s="1" t="s">
        <v>296</v>
      </c>
      <c r="Q41" s="1" t="s">
        <v>297</v>
      </c>
      <c r="R41" s="1" t="s">
        <v>552</v>
      </c>
      <c r="S41" s="1" t="s">
        <v>299</v>
      </c>
      <c r="T41" s="1" t="s">
        <v>300</v>
      </c>
      <c r="U41" s="1" t="s">
        <v>301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2022-03-21T02:51:29Z</dcterms:created>
  <dcterms:modified xsi:type="dcterms:W3CDTF">2022-03-21T03:26:11Z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655FC7C365B84AA1BC074025DF5A223D</vt:lpwstr>
  </property>
  <property fmtid="{D5CDD505-2E9C-101B-9397-08002B2CF9AE}" pid="3" name="KSOProductBuildVer">
    <vt:lpwstr>2052-11.1.0.11365</vt:lpwstr>
  </property>
</Properties>
</file>