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<sst xmlns="http://schemas.openxmlformats.org/spreadsheetml/2006/main" count="490" uniqueCount="154">
  <si>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</si>
  <si>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</si>
  <si>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</si>
  <si>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</si>
  <si>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</si>
  <si>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</si>
  <si>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</si>
  <si>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</si>
  <si>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</si>
  <si>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</si>
  <si>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</si>
  <si>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</si>
  <si>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</si>
  <si>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</si>
  <si>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</si>
  <si>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</si>
  <si>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</si>
  <si>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</si>
  <si>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</si>
  <si>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</si>
  <si>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</si>
  <si>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</si>
  <si>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</si>
  <si>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</si>
  <si>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</si>
  <si>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17650135266	</t>
  </si>
  <si>
    <t>Ctrip</t>
  </si>
  <si>
    <t>正常</t>
  </si>
  <si>
    <t>[昆明]柏曼酒店(昆明长水机场中心店)(71584054)</t>
  </si>
  <si>
    <t>标准大床房&lt;双人入住&gt;&lt;内宾&gt;&lt;预付&gt;&lt;双早&gt;</t>
  </si>
  <si>
    <t>CNY</t>
  </si>
  <si>
    <t>蔡子良</t>
  </si>
  <si>
    <t>CA11323220319CNY</t>
  </si>
  <si>
    <t>未提现</t>
  </si>
  <si>
    <t>携程开票</t>
  </si>
  <si>
    <t xml:space="preserve">2467671	</t>
  </si>
  <si>
    <t xml:space="preserve">	</t>
  </si>
  <si>
    <t>取消</t>
  </si>
  <si>
    <t xml:space="preserve">17650309075	</t>
  </si>
  <si>
    <t>[佛山]维也纳酒店(佛山南海影视城店)(83968173)</t>
  </si>
  <si>
    <t>豪华大床房&lt;双人入住&gt;&lt;内宾&gt;&lt;预付&gt;&lt;双早&gt;</t>
  </si>
  <si>
    <t>易森锐</t>
  </si>
  <si>
    <t xml:space="preserve">17650904096	</t>
  </si>
  <si>
    <t>[重庆]派酒店(重庆万州北山山水国际店)(72815641)</t>
  </si>
  <si>
    <t>惠选大床房&lt;单人入住&gt;&lt;内宾&gt;&lt;预付&gt;&lt;单早&gt;</t>
  </si>
  <si>
    <t>冉海超</t>
  </si>
  <si>
    <t xml:space="preserve">2468148	</t>
  </si>
  <si>
    <t xml:space="preserve">17650936019	</t>
  </si>
  <si>
    <t>[自贡]喆啡酒店(自贡汇东公园店)(83841268)</t>
  </si>
  <si>
    <t>醇享双床房&lt;双人入住&gt;&lt;内宾&gt;&lt;预付&gt;&lt;双早&gt;</t>
  </si>
  <si>
    <t>李敏丽</t>
  </si>
  <si>
    <t xml:space="preserve">17656239821	</t>
  </si>
  <si>
    <t>[开平]维也纳酒店(开平水口店)(83968380)</t>
  </si>
  <si>
    <t>豪华双床房&lt;双人入住&gt;&lt;内宾&gt;&lt;预付&gt;&lt;双早&gt;</t>
  </si>
  <si>
    <t>温健生</t>
  </si>
  <si>
    <t xml:space="preserve">17658035504	</t>
  </si>
  <si>
    <t>[太原]太原晋阳希尔顿欢朋酒店(83841552)</t>
  </si>
  <si>
    <t>豪华房大床&lt;双人入住&gt;&lt;内宾&gt;&lt;预付&gt;&lt;双早&gt;</t>
  </si>
  <si>
    <t>谢亦思</t>
  </si>
  <si>
    <t>CA11323220320CNY</t>
  </si>
  <si>
    <t xml:space="preserve">2469577	</t>
  </si>
  <si>
    <t xml:space="preserve">17658570543	</t>
  </si>
  <si>
    <t>[崇阳]维也纳3好酒店（崇阳县政府店）(83288512)</t>
  </si>
  <si>
    <t>商务双床房&lt;双人入住&gt;&lt;内宾&gt;&lt;预付&gt;&lt;双早&gt;</t>
  </si>
  <si>
    <t>廖杰</t>
  </si>
  <si>
    <t xml:space="preserve">2469879	</t>
  </si>
  <si>
    <t xml:space="preserve">17659350915	</t>
  </si>
  <si>
    <t xml:space="preserve">17665688330	</t>
  </si>
  <si>
    <t>CA11323220321CNY</t>
  </si>
  <si>
    <t xml:space="preserve">17666360000	</t>
  </si>
  <si>
    <t>[淮北]维也纳酒店(淮北桓谭公园店)(83983434)</t>
  </si>
  <si>
    <t>商务大床房&lt;双人入住&gt;&lt;内宾&gt;&lt;预付&gt;&lt;双早&gt;</t>
  </si>
  <si>
    <t>王佩吾</t>
  </si>
  <si>
    <t xml:space="preserve">17667557496	</t>
  </si>
  <si>
    <t>[永城]白玉兰酒店(永城沱滨路店）(83418865)</t>
  </si>
  <si>
    <t>静雅大床房&lt;双人入住&gt;&lt;内宾&gt;&lt;预付&gt;&lt;双早&gt;</t>
  </si>
  <si>
    <t>刘柏源</t>
  </si>
  <si>
    <t xml:space="preserve">17667559991	</t>
  </si>
  <si>
    <t>舒雅大床房&lt;双人入住&gt;&lt;内宾&gt;&lt;预付&gt;&lt;双早&gt;</t>
  </si>
  <si>
    <t>徐振</t>
  </si>
  <si>
    <t xml:space="preserve">2471644	</t>
  </si>
  <si>
    <t xml:space="preserve">17667588690	</t>
  </si>
  <si>
    <t>静雅双床房&lt;双人入住&gt;&lt;内宾&gt;&lt;预付&gt;&lt;双早&gt;</t>
  </si>
  <si>
    <t xml:space="preserve">2471659	</t>
  </si>
  <si>
    <t xml:space="preserve">17667591119	</t>
  </si>
  <si>
    <t>舒雅双床房&lt;双人入住&gt;&lt;内宾&gt;&lt;预付&gt;&lt;双早&gt;</t>
  </si>
  <si>
    <t xml:space="preserve">2471660	</t>
  </si>
  <si>
    <t xml:space="preserve">17667644433	</t>
  </si>
  <si>
    <t>[汕头]维也纳酒店（汕头潮南汽车站店）(83321167)</t>
  </si>
  <si>
    <t>肖福斌,黄荣杰</t>
  </si>
  <si>
    <t xml:space="preserve">2471684	</t>
  </si>
  <si>
    <t>，</t>
  </si>
  <si>
    <t>A220321101006481</t>
  </si>
  <si>
    <t>CNY / HKD 当前参考汇率: 1.228211886</t>
  </si>
  <si>
    <t>总计：1637.83 CNY/
2011.6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</si>
  <si>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</si>
  <si>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</si>
  <si>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</si>
  <si>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</si>
  <si>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</si>
  <si>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</si>
  <si>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</si>
  <si>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</si>
  <si>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</si>
  <si>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</si>
  <si>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</si>
  <si>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</si>
  <si>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</si>
  <si>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</si>
  <si>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</si>
  <si>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</si>
  <si>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</si>
  <si>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</si>
  <si>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2022-03-17</t>
  </si>
  <si>
    <t>2471082</t>
  </si>
  <si>
    <t>维也纳酒店(淮北桓谭公园店)</t>
  </si>
  <si>
    <t>2022-03-18</t>
  </si>
  <si>
    <t>退房日月结</t>
  </si>
  <si>
    <t>231.52</t>
  </si>
  <si>
    <t>RMB</t>
  </si>
  <si>
    <t>0</t>
  </si>
  <si>
    <t>0.00</t>
  </si>
  <si>
    <t>携程汇智国内直连</t>
  </si>
  <si>
    <t>1861</t>
  </si>
  <si>
    <t>2022-03-17 13:25:28</t>
  </si>
  <si>
    <t>否</t>
  </si>
  <si>
    <t>汇智国际旅游发展有限公司</t>
  </si>
  <si>
    <t>直连</t>
  </si>
  <si>
    <t>2470730</t>
  </si>
  <si>
    <t>维也纳酒店（佛山南海影视城店）</t>
  </si>
  <si>
    <t>189.06</t>
  </si>
  <si>
    <t>2022-03-17 09:32:14</t>
  </si>
  <si>
    <t>2022-03-16</t>
  </si>
  <si>
    <t>2470365</t>
  </si>
  <si>
    <t>维也纳酒店(开平水口店)</t>
  </si>
  <si>
    <t>288.14</t>
  </si>
  <si>
    <t>2022-03-16 22:18:30</t>
  </si>
  <si>
    <t>2469879</t>
  </si>
  <si>
    <t>维也纳3好酒店（崇阳县政府店）</t>
  </si>
  <si>
    <t>246.68</t>
  </si>
  <si>
    <t>2022-03-16 17:50:08</t>
  </si>
  <si>
    <t>2469577</t>
  </si>
  <si>
    <t>太原晋阳希尔顿欢朋酒店</t>
  </si>
  <si>
    <t>388.22</t>
  </si>
  <si>
    <t>2022-03-16 14:32:29</t>
  </si>
  <si>
    <t>2022-03-15</t>
  </si>
  <si>
    <t>2468674</t>
  </si>
  <si>
    <t>2022-03-15 21:24:53</t>
  </si>
  <si>
    <t>2468174</t>
  </si>
  <si>
    <t>喆啡酒店自贡新汽车总站汇东公园店</t>
  </si>
  <si>
    <t>205.23</t>
  </si>
  <si>
    <t>2022-03-15 17:26:13</t>
  </si>
  <si>
    <t>2467761</t>
  </si>
  <si>
    <t>2022-03-15 13:35:09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</si>
</sst>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44635</v>
      </c>
      <c r="G2" s="6">
        <v>44636</v>
      </c>
      <c r="H2" s="4">
        <v>1</v>
      </c>
      <c r="I2" s="4">
        <v>1</v>
      </c>
      <c r="J2" s="4">
        <v>1</v>
      </c>
      <c r="K2" s="4" t="s">
        <v>30</v>
      </c>
      <c r="L2" s="4">
        <v>244.8</v>
      </c>
      <c r="M2" s="4">
        <v>244.8</v>
      </c>
      <c r="N2" s="4" t="s">
        <v>31</v>
      </c>
      <c r="O2" s="4" t="s">
        <v>32</v>
      </c>
      <c r="P2" s="4" t="s">
        <v>33</v>
      </c>
      <c r="Q2" s="4">
        <v>0</v>
      </c>
      <c r="R2" s="7">
        <v>44635</v>
      </c>
      <c r="S2" s="6">
        <v>44639</v>
      </c>
      <c r="T2" s="4" t="s">
        <v>34</v>
      </c>
      <c r="U2" s="4">
        <v>244.8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44635</v>
      </c>
      <c r="G3" s="6">
        <v>44636</v>
      </c>
      <c r="H3" s="4">
        <v>1</v>
      </c>
      <c r="I3" s="4">
        <v>1</v>
      </c>
      <c r="J3" s="4">
        <v>1</v>
      </c>
      <c r="K3" s="4" t="s">
        <v>30</v>
      </c>
      <c r="L3" s="4">
        <v>-244.8</v>
      </c>
      <c r="M3" s="4">
        <v>-244.8</v>
      </c>
      <c r="N3" s="4" t="s">
        <v>31</v>
      </c>
      <c r="O3" s="4" t="s">
        <v>32</v>
      </c>
      <c r="P3" s="4" t="s">
        <v>33</v>
      </c>
      <c r="Q3" s="4">
        <v>0</v>
      </c>
      <c r="R3" s="7">
        <v>44635</v>
      </c>
      <c r="S3" s="6">
        <v>44639</v>
      </c>
      <c r="T3" s="4" t="s">
        <v>34</v>
      </c>
      <c r="U3" s="4">
        <v>-244.8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44635</v>
      </c>
      <c r="G4" s="6">
        <v>44636</v>
      </c>
      <c r="H4" s="4">
        <v>1</v>
      </c>
      <c r="I4" s="4">
        <v>1</v>
      </c>
      <c r="J4" s="4">
        <v>1</v>
      </c>
      <c r="K4" s="4" t="s">
        <v>30</v>
      </c>
      <c r="L4" s="4">
        <v>189.06</v>
      </c>
      <c r="M4" s="4">
        <v>189.06</v>
      </c>
      <c r="N4" s="4" t="s">
        <v>41</v>
      </c>
      <c r="O4" s="4" t="s">
        <v>32</v>
      </c>
      <c r="P4" s="4" t="s">
        <v>33</v>
      </c>
      <c r="Q4" s="4">
        <v>0</v>
      </c>
      <c r="R4" s="7">
        <v>44635</v>
      </c>
      <c r="S4" s="6">
        <v>44639</v>
      </c>
      <c r="T4" s="4" t="s">
        <v>34</v>
      </c>
      <c r="U4" s="4">
        <v>189.06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44635</v>
      </c>
      <c r="G5" s="6">
        <v>44636</v>
      </c>
      <c r="H5" s="4">
        <v>1</v>
      </c>
      <c r="I5" s="4">
        <v>1</v>
      </c>
      <c r="J5" s="4">
        <v>1</v>
      </c>
      <c r="K5" s="4" t="s">
        <v>30</v>
      </c>
      <c r="L5" s="4">
        <v>109.19</v>
      </c>
      <c r="M5" s="4">
        <v>109.19</v>
      </c>
      <c r="N5" s="4" t="s">
        <v>45</v>
      </c>
      <c r="O5" s="4" t="s">
        <v>32</v>
      </c>
      <c r="P5" s="4" t="s">
        <v>33</v>
      </c>
      <c r="Q5" s="4">
        <v>0</v>
      </c>
      <c r="R5" s="7">
        <v>44635</v>
      </c>
      <c r="S5" s="6">
        <v>44639</v>
      </c>
      <c r="T5" s="4" t="s">
        <v>34</v>
      </c>
      <c r="U5" s="4">
        <v>109.19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44635</v>
      </c>
      <c r="G6" s="6">
        <v>44636</v>
      </c>
      <c r="H6" s="4">
        <v>1</v>
      </c>
      <c r="I6" s="4">
        <v>1</v>
      </c>
      <c r="J6" s="4">
        <v>1</v>
      </c>
      <c r="K6" s="4" t="s">
        <v>30</v>
      </c>
      <c r="L6" s="4">
        <v>205.23</v>
      </c>
      <c r="M6" s="4">
        <v>205.23</v>
      </c>
      <c r="N6" s="4" t="s">
        <v>50</v>
      </c>
      <c r="O6" s="4" t="s">
        <v>32</v>
      </c>
      <c r="P6" s="4" t="s">
        <v>33</v>
      </c>
      <c r="Q6" s="4">
        <v>0</v>
      </c>
      <c r="R6" s="7">
        <v>44635</v>
      </c>
      <c r="S6" s="6">
        <v>44639</v>
      </c>
      <c r="T6" s="4" t="s">
        <v>34</v>
      </c>
      <c r="U6" s="4">
        <v>205.23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44635</v>
      </c>
      <c r="G7" s="6">
        <v>44636</v>
      </c>
      <c r="H7" s="4">
        <v>1</v>
      </c>
      <c r="I7" s="4">
        <v>1</v>
      </c>
      <c r="J7" s="4">
        <v>1</v>
      </c>
      <c r="K7" s="4" t="s">
        <v>30</v>
      </c>
      <c r="L7" s="4">
        <v>288.14</v>
      </c>
      <c r="M7" s="4">
        <v>288.14</v>
      </c>
      <c r="N7" s="4" t="s">
        <v>54</v>
      </c>
      <c r="O7" s="4" t="s">
        <v>32</v>
      </c>
      <c r="P7" s="4" t="s">
        <v>33</v>
      </c>
      <c r="Q7" s="4">
        <v>0</v>
      </c>
      <c r="R7" s="7">
        <v>44635</v>
      </c>
      <c r="S7" s="6">
        <v>44639</v>
      </c>
      <c r="T7" s="4" t="s">
        <v>34</v>
      </c>
      <c r="U7" s="4">
        <v>288.14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42</v>
      </c>
      <c r="B8" s="4" t="s">
        <v>26</v>
      </c>
      <c r="C8" s="4" t="s">
        <v>37</v>
      </c>
      <c r="D8" s="4" t="s">
        <v>43</v>
      </c>
      <c r="E8" s="4" t="s">
        <v>44</v>
      </c>
      <c r="F8" s="6">
        <v>44635</v>
      </c>
      <c r="G8" s="6">
        <v>44636</v>
      </c>
      <c r="H8" s="4">
        <v>1</v>
      </c>
      <c r="I8" s="4">
        <v>1</v>
      </c>
      <c r="J8" s="4">
        <v>1</v>
      </c>
      <c r="K8" s="4" t="s">
        <v>30</v>
      </c>
      <c r="L8" s="4">
        <v>-109.19</v>
      </c>
      <c r="M8" s="4">
        <v>-109.19</v>
      </c>
      <c r="N8" s="4" t="s">
        <v>45</v>
      </c>
      <c r="O8" s="4" t="s">
        <v>32</v>
      </c>
      <c r="P8" s="4" t="s">
        <v>33</v>
      </c>
      <c r="Q8" s="4">
        <v>0</v>
      </c>
      <c r="R8" s="7">
        <v>44635</v>
      </c>
      <c r="S8" s="6">
        <v>44639</v>
      </c>
      <c r="T8" s="4" t="s">
        <v>34</v>
      </c>
      <c r="U8" s="4">
        <v>-109.19</v>
      </c>
      <c r="V8" s="4">
        <v>0</v>
      </c>
      <c r="W8" s="4">
        <v>0</v>
      </c>
      <c r="X8" s="4" t="s">
        <v>46</v>
      </c>
      <c r="Y8" s="4" t="s">
        <v>36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44636</v>
      </c>
      <c r="G9" s="6">
        <v>44637</v>
      </c>
      <c r="H9" s="4">
        <v>1</v>
      </c>
      <c r="I9" s="4">
        <v>1</v>
      </c>
      <c r="J9" s="4">
        <v>1</v>
      </c>
      <c r="K9" s="4" t="s">
        <v>30</v>
      </c>
      <c r="L9" s="4">
        <v>388.22</v>
      </c>
      <c r="M9" s="4">
        <v>388.22</v>
      </c>
      <c r="N9" s="4" t="s">
        <v>58</v>
      </c>
      <c r="O9" s="4" t="s">
        <v>59</v>
      </c>
      <c r="P9" s="4" t="s">
        <v>33</v>
      </c>
      <c r="Q9" s="4">
        <v>0</v>
      </c>
      <c r="R9" s="7">
        <v>44636</v>
      </c>
      <c r="S9" s="6">
        <v>44640</v>
      </c>
      <c r="T9" s="4" t="s">
        <v>34</v>
      </c>
      <c r="U9" s="4">
        <v>388.22</v>
      </c>
      <c r="V9" s="4">
        <v>0</v>
      </c>
      <c r="W9" s="4">
        <v>0</v>
      </c>
      <c r="X9" s="4" t="s">
        <v>60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44636</v>
      </c>
      <c r="G10" s="6">
        <v>44637</v>
      </c>
      <c r="H10" s="4">
        <v>1</v>
      </c>
      <c r="I10" s="4">
        <v>1</v>
      </c>
      <c r="J10" s="4">
        <v>1</v>
      </c>
      <c r="K10" s="4" t="s">
        <v>30</v>
      </c>
      <c r="L10" s="4">
        <v>246.68</v>
      </c>
      <c r="M10" s="4">
        <v>246.68</v>
      </c>
      <c r="N10" s="4" t="s">
        <v>64</v>
      </c>
      <c r="O10" s="4" t="s">
        <v>59</v>
      </c>
      <c r="P10" s="4" t="s">
        <v>33</v>
      </c>
      <c r="Q10" s="4">
        <v>0</v>
      </c>
      <c r="R10" s="7">
        <v>44636</v>
      </c>
      <c r="S10" s="6">
        <v>44640</v>
      </c>
      <c r="T10" s="4" t="s">
        <v>34</v>
      </c>
      <c r="U10" s="4">
        <v>246.68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52</v>
      </c>
      <c r="E11" s="4" t="s">
        <v>53</v>
      </c>
      <c r="F11" s="6">
        <v>44636</v>
      </c>
      <c r="G11" s="6">
        <v>44637</v>
      </c>
      <c r="H11" s="4">
        <v>1</v>
      </c>
      <c r="I11" s="4">
        <v>1</v>
      </c>
      <c r="J11" s="4">
        <v>1</v>
      </c>
      <c r="K11" s="4" t="s">
        <v>30</v>
      </c>
      <c r="L11" s="4">
        <v>288.14</v>
      </c>
      <c r="M11" s="4">
        <v>288.14</v>
      </c>
      <c r="N11" s="4" t="s">
        <v>54</v>
      </c>
      <c r="O11" s="4" t="s">
        <v>59</v>
      </c>
      <c r="P11" s="4" t="s">
        <v>33</v>
      </c>
      <c r="Q11" s="4">
        <v>0</v>
      </c>
      <c r="R11" s="7">
        <v>44636</v>
      </c>
      <c r="S11" s="6">
        <v>44640</v>
      </c>
      <c r="T11" s="4" t="s">
        <v>34</v>
      </c>
      <c r="U11" s="4">
        <v>288.14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55</v>
      </c>
      <c r="B12" s="4" t="s">
        <v>26</v>
      </c>
      <c r="C12" s="4" t="s">
        <v>37</v>
      </c>
      <c r="D12" s="4" t="s">
        <v>56</v>
      </c>
      <c r="E12" s="4" t="s">
        <v>57</v>
      </c>
      <c r="F12" s="6">
        <v>44636</v>
      </c>
      <c r="G12" s="6">
        <v>44637</v>
      </c>
      <c r="H12" s="4">
        <v>1</v>
      </c>
      <c r="I12" s="4">
        <v>1</v>
      </c>
      <c r="J12" s="4">
        <v>1</v>
      </c>
      <c r="K12" s="4" t="s">
        <v>30</v>
      </c>
      <c r="L12" s="4">
        <v>-388.22</v>
      </c>
      <c r="M12" s="4">
        <v>-388.22</v>
      </c>
      <c r="N12" s="4" t="s">
        <v>58</v>
      </c>
      <c r="O12" s="4" t="s">
        <v>59</v>
      </c>
      <c r="P12" s="4" t="s">
        <v>33</v>
      </c>
      <c r="Q12" s="4">
        <v>0</v>
      </c>
      <c r="R12" s="7">
        <v>44636</v>
      </c>
      <c r="S12" s="6">
        <v>44640</v>
      </c>
      <c r="T12" s="4" t="s">
        <v>34</v>
      </c>
      <c r="U12" s="4">
        <v>-388.22</v>
      </c>
      <c r="V12" s="4">
        <v>0</v>
      </c>
      <c r="W12" s="4">
        <v>0</v>
      </c>
      <c r="X12" s="4" t="s">
        <v>60</v>
      </c>
      <c r="Y12" s="4" t="s">
        <v>36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39</v>
      </c>
      <c r="E13" s="4" t="s">
        <v>40</v>
      </c>
      <c r="F13" s="6">
        <v>44637</v>
      </c>
      <c r="G13" s="6">
        <v>44638</v>
      </c>
      <c r="H13" s="4">
        <v>1</v>
      </c>
      <c r="I13" s="4">
        <v>1</v>
      </c>
      <c r="J13" s="4">
        <v>1</v>
      </c>
      <c r="K13" s="4" t="s">
        <v>30</v>
      </c>
      <c r="L13" s="4">
        <v>189.06</v>
      </c>
      <c r="M13" s="4">
        <v>189.06</v>
      </c>
      <c r="N13" s="4" t="s">
        <v>41</v>
      </c>
      <c r="O13" s="4" t="s">
        <v>68</v>
      </c>
      <c r="P13" s="4" t="s">
        <v>33</v>
      </c>
      <c r="Q13" s="4">
        <v>0</v>
      </c>
      <c r="R13" s="7">
        <v>44637</v>
      </c>
      <c r="S13" s="6">
        <v>44641</v>
      </c>
      <c r="T13" s="4" t="s">
        <v>34</v>
      </c>
      <c r="U13" s="4">
        <v>189.06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69</v>
      </c>
      <c r="B14" s="4" t="s">
        <v>26</v>
      </c>
      <c r="C14" s="4" t="s">
        <v>27</v>
      </c>
      <c r="D14" s="4" t="s">
        <v>70</v>
      </c>
      <c r="E14" s="4" t="s">
        <v>71</v>
      </c>
      <c r="F14" s="6">
        <v>44637</v>
      </c>
      <c r="G14" s="6">
        <v>44638</v>
      </c>
      <c r="H14" s="4">
        <v>1</v>
      </c>
      <c r="I14" s="4">
        <v>1</v>
      </c>
      <c r="J14" s="4">
        <v>1</v>
      </c>
      <c r="K14" s="4" t="s">
        <v>30</v>
      </c>
      <c r="L14" s="4">
        <v>231.52</v>
      </c>
      <c r="M14" s="4">
        <v>231.52</v>
      </c>
      <c r="N14" s="4" t="s">
        <v>72</v>
      </c>
      <c r="O14" s="4" t="s">
        <v>68</v>
      </c>
      <c r="P14" s="4" t="s">
        <v>33</v>
      </c>
      <c r="Q14" s="4">
        <v>0</v>
      </c>
      <c r="R14" s="7">
        <v>44637</v>
      </c>
      <c r="S14" s="6">
        <v>44641</v>
      </c>
      <c r="T14" s="4" t="s">
        <v>34</v>
      </c>
      <c r="U14" s="4">
        <v>231.52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74</v>
      </c>
      <c r="E15" s="4" t="s">
        <v>75</v>
      </c>
      <c r="F15" s="6">
        <v>44637</v>
      </c>
      <c r="G15" s="6">
        <v>44638</v>
      </c>
      <c r="H15" s="4">
        <v>1</v>
      </c>
      <c r="I15" s="4">
        <v>1</v>
      </c>
      <c r="J15" s="4">
        <v>1</v>
      </c>
      <c r="K15" s="4" t="s">
        <v>30</v>
      </c>
      <c r="L15" s="4">
        <v>214.33</v>
      </c>
      <c r="M15" s="4">
        <v>214.33</v>
      </c>
      <c r="N15" s="4" t="s">
        <v>76</v>
      </c>
      <c r="O15" s="4" t="s">
        <v>68</v>
      </c>
      <c r="P15" s="4" t="s">
        <v>33</v>
      </c>
      <c r="Q15" s="4">
        <v>0</v>
      </c>
      <c r="R15" s="7">
        <v>44637</v>
      </c>
      <c r="S15" s="6">
        <v>44641</v>
      </c>
      <c r="T15" s="4" t="s">
        <v>34</v>
      </c>
      <c r="U15" s="4">
        <v>214.33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77</v>
      </c>
      <c r="B16" s="4" t="s">
        <v>26</v>
      </c>
      <c r="C16" s="4" t="s">
        <v>27</v>
      </c>
      <c r="D16" s="4" t="s">
        <v>74</v>
      </c>
      <c r="E16" s="4" t="s">
        <v>78</v>
      </c>
      <c r="F16" s="6">
        <v>44637</v>
      </c>
      <c r="G16" s="6">
        <v>44638</v>
      </c>
      <c r="H16" s="4">
        <v>1</v>
      </c>
      <c r="I16" s="4">
        <v>1</v>
      </c>
      <c r="J16" s="4">
        <v>1</v>
      </c>
      <c r="K16" s="4" t="s">
        <v>30</v>
      </c>
      <c r="L16" s="4">
        <v>198.16</v>
      </c>
      <c r="M16" s="4">
        <v>198.16</v>
      </c>
      <c r="N16" s="4" t="s">
        <v>79</v>
      </c>
      <c r="O16" s="4" t="s">
        <v>68</v>
      </c>
      <c r="P16" s="4" t="s">
        <v>33</v>
      </c>
      <c r="Q16" s="4">
        <v>0</v>
      </c>
      <c r="R16" s="7">
        <v>44637</v>
      </c>
      <c r="S16" s="6">
        <v>44641</v>
      </c>
      <c r="T16" s="4" t="s">
        <v>34</v>
      </c>
      <c r="U16" s="4">
        <v>198.16</v>
      </c>
      <c r="V16" s="4">
        <v>0</v>
      </c>
      <c r="W16" s="4">
        <v>0</v>
      </c>
      <c r="X16" s="4" t="s">
        <v>80</v>
      </c>
      <c r="Y16" s="4" t="s">
        <v>36</v>
      </c>
    </row>
    <row r="17" s="4" customFormat="1" spans="1:25">
      <c r="A17" s="4" t="s">
        <v>73</v>
      </c>
      <c r="B17" s="4" t="s">
        <v>26</v>
      </c>
      <c r="C17" s="4" t="s">
        <v>37</v>
      </c>
      <c r="D17" s="4" t="s">
        <v>74</v>
      </c>
      <c r="E17" s="4" t="s">
        <v>75</v>
      </c>
      <c r="F17" s="6">
        <v>44637</v>
      </c>
      <c r="G17" s="6">
        <v>44638</v>
      </c>
      <c r="H17" s="4">
        <v>1</v>
      </c>
      <c r="I17" s="4">
        <v>1</v>
      </c>
      <c r="J17" s="4">
        <v>1</v>
      </c>
      <c r="K17" s="4" t="s">
        <v>30</v>
      </c>
      <c r="L17" s="4">
        <v>-214.33</v>
      </c>
      <c r="M17" s="4">
        <v>-214.33</v>
      </c>
      <c r="N17" s="4" t="s">
        <v>76</v>
      </c>
      <c r="O17" s="4" t="s">
        <v>68</v>
      </c>
      <c r="P17" s="4" t="s">
        <v>33</v>
      </c>
      <c r="Q17" s="4">
        <v>0</v>
      </c>
      <c r="R17" s="7">
        <v>44637</v>
      </c>
      <c r="S17" s="6">
        <v>44641</v>
      </c>
      <c r="T17" s="4" t="s">
        <v>34</v>
      </c>
      <c r="U17" s="4">
        <v>-214.33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77</v>
      </c>
      <c r="B18" s="4" t="s">
        <v>26</v>
      </c>
      <c r="C18" s="4" t="s">
        <v>37</v>
      </c>
      <c r="D18" s="4" t="s">
        <v>74</v>
      </c>
      <c r="E18" s="4" t="s">
        <v>78</v>
      </c>
      <c r="F18" s="6">
        <v>44637</v>
      </c>
      <c r="G18" s="6">
        <v>44638</v>
      </c>
      <c r="H18" s="4">
        <v>1</v>
      </c>
      <c r="I18" s="4">
        <v>1</v>
      </c>
      <c r="J18" s="4">
        <v>1</v>
      </c>
      <c r="K18" s="4" t="s">
        <v>30</v>
      </c>
      <c r="L18" s="4">
        <v>-198.16</v>
      </c>
      <c r="M18" s="4">
        <v>-198.16</v>
      </c>
      <c r="N18" s="4" t="s">
        <v>79</v>
      </c>
      <c r="O18" s="4" t="s">
        <v>68</v>
      </c>
      <c r="P18" s="4" t="s">
        <v>33</v>
      </c>
      <c r="Q18" s="4">
        <v>0</v>
      </c>
      <c r="R18" s="7">
        <v>44637</v>
      </c>
      <c r="S18" s="6">
        <v>44641</v>
      </c>
      <c r="T18" s="4" t="s">
        <v>34</v>
      </c>
      <c r="U18" s="4">
        <v>-198.16</v>
      </c>
      <c r="V18" s="4">
        <v>0</v>
      </c>
      <c r="W18" s="4">
        <v>0</v>
      </c>
      <c r="X18" s="4" t="s">
        <v>80</v>
      </c>
      <c r="Y18" s="4" t="s">
        <v>36</v>
      </c>
    </row>
    <row r="19" s="4" customFormat="1" spans="1:25">
      <c r="A19" s="4" t="s">
        <v>81</v>
      </c>
      <c r="B19" s="4" t="s">
        <v>26</v>
      </c>
      <c r="C19" s="4" t="s">
        <v>27</v>
      </c>
      <c r="D19" s="4" t="s">
        <v>74</v>
      </c>
      <c r="E19" s="4" t="s">
        <v>82</v>
      </c>
      <c r="F19" s="6">
        <v>44637</v>
      </c>
      <c r="G19" s="6">
        <v>44638</v>
      </c>
      <c r="H19" s="4">
        <v>1</v>
      </c>
      <c r="I19" s="4">
        <v>1</v>
      </c>
      <c r="J19" s="4">
        <v>1</v>
      </c>
      <c r="K19" s="4" t="s">
        <v>30</v>
      </c>
      <c r="L19" s="4">
        <v>206.24</v>
      </c>
      <c r="M19" s="4">
        <v>206.24</v>
      </c>
      <c r="N19" s="4" t="s">
        <v>76</v>
      </c>
      <c r="O19" s="4" t="s">
        <v>68</v>
      </c>
      <c r="P19" s="4" t="s">
        <v>33</v>
      </c>
      <c r="Q19" s="4">
        <v>0</v>
      </c>
      <c r="R19" s="7">
        <v>44637</v>
      </c>
      <c r="S19" s="6">
        <v>44641</v>
      </c>
      <c r="T19" s="4" t="s">
        <v>34</v>
      </c>
      <c r="U19" s="4">
        <v>206.24</v>
      </c>
      <c r="V19" s="4">
        <v>0</v>
      </c>
      <c r="W19" s="4">
        <v>0</v>
      </c>
      <c r="X19" s="4" t="s">
        <v>83</v>
      </c>
      <c r="Y19" s="4" t="s">
        <v>36</v>
      </c>
    </row>
    <row r="20" s="4" customFormat="1" spans="1:25">
      <c r="A20" s="4" t="s">
        <v>84</v>
      </c>
      <c r="B20" s="4" t="s">
        <v>26</v>
      </c>
      <c r="C20" s="4" t="s">
        <v>27</v>
      </c>
      <c r="D20" s="4" t="s">
        <v>74</v>
      </c>
      <c r="E20" s="4" t="s">
        <v>85</v>
      </c>
      <c r="F20" s="6">
        <v>44637</v>
      </c>
      <c r="G20" s="6">
        <v>44638</v>
      </c>
      <c r="H20" s="4">
        <v>1</v>
      </c>
      <c r="I20" s="4">
        <v>1</v>
      </c>
      <c r="J20" s="4">
        <v>1</v>
      </c>
      <c r="K20" s="4" t="s">
        <v>30</v>
      </c>
      <c r="L20" s="4">
        <v>190.07</v>
      </c>
      <c r="M20" s="4">
        <v>190.07</v>
      </c>
      <c r="N20" s="4" t="s">
        <v>79</v>
      </c>
      <c r="O20" s="4" t="s">
        <v>68</v>
      </c>
      <c r="P20" s="4" t="s">
        <v>33</v>
      </c>
      <c r="Q20" s="4">
        <v>0</v>
      </c>
      <c r="R20" s="7">
        <v>44637</v>
      </c>
      <c r="S20" s="6">
        <v>44641</v>
      </c>
      <c r="T20" s="4" t="s">
        <v>34</v>
      </c>
      <c r="U20" s="4">
        <v>190.07</v>
      </c>
      <c r="V20" s="4">
        <v>0</v>
      </c>
      <c r="W20" s="4">
        <v>0</v>
      </c>
      <c r="X20" s="4" t="s">
        <v>86</v>
      </c>
      <c r="Y20" s="4" t="s">
        <v>36</v>
      </c>
    </row>
    <row r="21" s="4" customFormat="1" spans="1:25">
      <c r="A21" s="4" t="s">
        <v>84</v>
      </c>
      <c r="B21" s="4" t="s">
        <v>26</v>
      </c>
      <c r="C21" s="4" t="s">
        <v>37</v>
      </c>
      <c r="D21" s="4" t="s">
        <v>74</v>
      </c>
      <c r="E21" s="4" t="s">
        <v>85</v>
      </c>
      <c r="F21" s="6">
        <v>44637</v>
      </c>
      <c r="G21" s="6">
        <v>44638</v>
      </c>
      <c r="H21" s="4">
        <v>1</v>
      </c>
      <c r="I21" s="4">
        <v>1</v>
      </c>
      <c r="J21" s="4">
        <v>1</v>
      </c>
      <c r="K21" s="4" t="s">
        <v>30</v>
      </c>
      <c r="L21" s="4">
        <v>-190.07</v>
      </c>
      <c r="M21" s="4">
        <v>-190.07</v>
      </c>
      <c r="N21" s="4" t="s">
        <v>79</v>
      </c>
      <c r="O21" s="4" t="s">
        <v>68</v>
      </c>
      <c r="P21" s="4" t="s">
        <v>33</v>
      </c>
      <c r="Q21" s="4">
        <v>0</v>
      </c>
      <c r="R21" s="7">
        <v>44637</v>
      </c>
      <c r="S21" s="6">
        <v>44641</v>
      </c>
      <c r="T21" s="4" t="s">
        <v>34</v>
      </c>
      <c r="U21" s="4">
        <v>-190.07</v>
      </c>
      <c r="V21" s="4">
        <v>0</v>
      </c>
      <c r="W21" s="4">
        <v>0</v>
      </c>
      <c r="X21" s="4" t="s">
        <v>86</v>
      </c>
      <c r="Y21" s="4" t="s">
        <v>36</v>
      </c>
    </row>
    <row r="22" s="4" customFormat="1" spans="1:25">
      <c r="A22" s="4" t="s">
        <v>81</v>
      </c>
      <c r="B22" s="4" t="s">
        <v>26</v>
      </c>
      <c r="C22" s="4" t="s">
        <v>37</v>
      </c>
      <c r="D22" s="4" t="s">
        <v>74</v>
      </c>
      <c r="E22" s="4" t="s">
        <v>82</v>
      </c>
      <c r="F22" s="6">
        <v>44637</v>
      </c>
      <c r="G22" s="6">
        <v>44638</v>
      </c>
      <c r="H22" s="4">
        <v>1</v>
      </c>
      <c r="I22" s="4">
        <v>1</v>
      </c>
      <c r="J22" s="4">
        <v>1</v>
      </c>
      <c r="K22" s="4" t="s">
        <v>30</v>
      </c>
      <c r="L22" s="4">
        <v>-206.24</v>
      </c>
      <c r="M22" s="4">
        <v>-206.24</v>
      </c>
      <c r="N22" s="4" t="s">
        <v>76</v>
      </c>
      <c r="O22" s="4" t="s">
        <v>68</v>
      </c>
      <c r="P22" s="4" t="s">
        <v>33</v>
      </c>
      <c r="Q22" s="4">
        <v>0</v>
      </c>
      <c r="R22" s="7">
        <v>44637</v>
      </c>
      <c r="S22" s="6">
        <v>44641</v>
      </c>
      <c r="T22" s="4" t="s">
        <v>34</v>
      </c>
      <c r="U22" s="4">
        <v>-206.24</v>
      </c>
      <c r="V22" s="4">
        <v>0</v>
      </c>
      <c r="W22" s="4">
        <v>0</v>
      </c>
      <c r="X22" s="4" t="s">
        <v>83</v>
      </c>
      <c r="Y22" s="4" t="s">
        <v>36</v>
      </c>
    </row>
    <row r="23" s="4" customFormat="1" spans="1:25">
      <c r="A23" s="4" t="s">
        <v>87</v>
      </c>
      <c r="B23" s="4" t="s">
        <v>26</v>
      </c>
      <c r="C23" s="4" t="s">
        <v>27</v>
      </c>
      <c r="D23" s="4" t="s">
        <v>88</v>
      </c>
      <c r="E23" s="4" t="s">
        <v>53</v>
      </c>
      <c r="F23" s="6">
        <v>44637</v>
      </c>
      <c r="G23" s="6">
        <v>44638</v>
      </c>
      <c r="H23" s="4">
        <v>1</v>
      </c>
      <c r="I23" s="4">
        <v>1</v>
      </c>
      <c r="J23" s="4">
        <v>1</v>
      </c>
      <c r="K23" s="4" t="s">
        <v>30</v>
      </c>
      <c r="L23" s="4">
        <v>290.16</v>
      </c>
      <c r="M23" s="4">
        <v>290.16</v>
      </c>
      <c r="N23" s="4" t="s">
        <v>89</v>
      </c>
      <c r="O23" s="4" t="s">
        <v>68</v>
      </c>
      <c r="P23" s="4" t="s">
        <v>33</v>
      </c>
      <c r="Q23" s="4">
        <v>0</v>
      </c>
      <c r="R23" s="7">
        <v>44637</v>
      </c>
      <c r="S23" s="6">
        <v>44641</v>
      </c>
      <c r="T23" s="4" t="s">
        <v>34</v>
      </c>
      <c r="U23" s="4">
        <v>290.16</v>
      </c>
      <c r="V23" s="4">
        <v>0</v>
      </c>
      <c r="W23" s="4">
        <v>0</v>
      </c>
      <c r="X23" s="4" t="s">
        <v>90</v>
      </c>
      <c r="Y23" s="4" t="s">
        <v>36</v>
      </c>
    </row>
    <row r="24" s="4" customFormat="1" spans="1:25">
      <c r="A24" s="4" t="s">
        <v>87</v>
      </c>
      <c r="B24" s="4" t="s">
        <v>26</v>
      </c>
      <c r="C24" s="4" t="s">
        <v>37</v>
      </c>
      <c r="D24" s="4" t="s">
        <v>88</v>
      </c>
      <c r="E24" s="4" t="s">
        <v>53</v>
      </c>
      <c r="F24" s="6">
        <v>44637</v>
      </c>
      <c r="G24" s="6">
        <v>44638</v>
      </c>
      <c r="H24" s="4">
        <v>1</v>
      </c>
      <c r="I24" s="4">
        <v>1</v>
      </c>
      <c r="J24" s="4">
        <v>1</v>
      </c>
      <c r="K24" s="4" t="s">
        <v>30</v>
      </c>
      <c r="L24" s="4">
        <v>-290.16</v>
      </c>
      <c r="M24" s="4">
        <v>-290.16</v>
      </c>
      <c r="N24" s="4" t="s">
        <v>89</v>
      </c>
      <c r="O24" s="4" t="s">
        <v>68</v>
      </c>
      <c r="P24" s="4" t="s">
        <v>33</v>
      </c>
      <c r="Q24" s="4">
        <v>0</v>
      </c>
      <c r="R24" s="7">
        <v>44637</v>
      </c>
      <c r="S24" s="6">
        <v>44641</v>
      </c>
      <c r="T24" s="4" t="s">
        <v>34</v>
      </c>
      <c r="U24" s="4">
        <v>-290.16</v>
      </c>
      <c r="V24" s="4">
        <v>0</v>
      </c>
      <c r="W24" s="4">
        <v>0</v>
      </c>
      <c r="X24" s="4" t="s">
        <v>90</v>
      </c>
      <c r="Y2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G28" sqref="G2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hidden="1" spans="1:9">
      <c r="A2" s="5">
        <v>17650135266</v>
      </c>
      <c r="B2" s="6">
        <v>44635</v>
      </c>
      <c r="C2" s="6">
        <v>44636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17650309075</v>
      </c>
      <c r="B3" s="6">
        <v>44635</v>
      </c>
      <c r="C3" s="6">
        <v>44636</v>
      </c>
      <c r="D3" s="4">
        <v>189.06</v>
      </c>
      <c r="E3" s="4" t="str">
        <f>VLOOKUP(A3,HOP!A:L,12,0)</f>
        <v>189.06</v>
      </c>
      <c r="F3" s="4" t="str">
        <f>VLOOKUP(A3,HOP!A:C,3,0)</f>
        <v>2467761</v>
      </c>
      <c r="G3" s="4">
        <f t="shared" ref="G3:G16" si="0">D3-E3</f>
        <v>0</v>
      </c>
      <c r="H3" s="4" t="str">
        <f t="shared" ref="H3:H16" si="1">$H$1&amp;F3</f>
        <v>，2467761</v>
      </c>
      <c r="I3" s="4" t="str">
        <f>VLOOKUP(A3,HOP!A:U,21,0)</f>
        <v>直连</v>
      </c>
    </row>
    <row r="4" s="4" customFormat="1" hidden="1" spans="1:9">
      <c r="A4" s="5">
        <v>17650904096</v>
      </c>
      <c r="B4" s="6">
        <v>44635</v>
      </c>
      <c r="C4" s="6">
        <v>44636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17650936019</v>
      </c>
      <c r="B5" s="6">
        <v>44635</v>
      </c>
      <c r="C5" s="6">
        <v>44636</v>
      </c>
      <c r="D5" s="4">
        <v>205.23</v>
      </c>
      <c r="E5" s="4" t="str">
        <f>VLOOKUP(A5,HOP!A:L,12,0)</f>
        <v>205.23</v>
      </c>
      <c r="F5" s="4" t="str">
        <f>VLOOKUP(A5,HOP!A:C,3,0)</f>
        <v>2468174</v>
      </c>
      <c r="G5" s="4">
        <f t="shared" si="0"/>
        <v>0</v>
      </c>
      <c r="H5" s="4" t="str">
        <f t="shared" si="1"/>
        <v>，2468174</v>
      </c>
      <c r="I5" s="4" t="str">
        <f>VLOOKUP(A5,HOP!A:U,21,0)</f>
        <v>直连</v>
      </c>
    </row>
    <row r="6" s="4" customFormat="1" spans="1:9">
      <c r="A6" s="5">
        <v>17656239821</v>
      </c>
      <c r="B6" s="6">
        <v>44635</v>
      </c>
      <c r="C6" s="6">
        <v>44636</v>
      </c>
      <c r="D6" s="4">
        <v>288.14</v>
      </c>
      <c r="E6" s="4" t="str">
        <f>VLOOKUP(A6,HOP!A:L,12,0)</f>
        <v>288.14</v>
      </c>
      <c r="F6" s="4" t="str">
        <f>VLOOKUP(A6,HOP!A:C,3,0)</f>
        <v>2468674</v>
      </c>
      <c r="G6" s="4">
        <f t="shared" si="0"/>
        <v>0</v>
      </c>
      <c r="H6" s="4" t="str">
        <f t="shared" si="1"/>
        <v>，2468674</v>
      </c>
      <c r="I6" s="4" t="str">
        <f>VLOOKUP(A6,HOP!A:U,21,0)</f>
        <v>直连</v>
      </c>
    </row>
    <row r="7" s="4" customFormat="1" hidden="1" spans="1:9">
      <c r="A7" s="5">
        <v>17658035504</v>
      </c>
      <c r="B7" s="6">
        <v>44636</v>
      </c>
      <c r="C7" s="6">
        <v>44637</v>
      </c>
      <c r="D7" s="4">
        <v>0</v>
      </c>
      <c r="E7" s="4" t="str">
        <f>VLOOKUP(A7,HOP!A:L,12,0)</f>
        <v>388.22</v>
      </c>
      <c r="F7" s="4" t="str">
        <f>VLOOKUP(A7,HOP!A:C,3,0)</f>
        <v>2469577</v>
      </c>
      <c r="G7" s="4">
        <f t="shared" si="0"/>
        <v>-388.22</v>
      </c>
      <c r="H7" s="4" t="str">
        <f t="shared" si="1"/>
        <v>，2469577</v>
      </c>
      <c r="I7" s="4" t="str">
        <f>VLOOKUP(A7,HOP!A:U,21,0)</f>
        <v>直连</v>
      </c>
    </row>
    <row r="8" s="4" customFormat="1" spans="1:9">
      <c r="A8" s="5">
        <v>17658570543</v>
      </c>
      <c r="B8" s="6">
        <v>44636</v>
      </c>
      <c r="C8" s="6">
        <v>44637</v>
      </c>
      <c r="D8" s="4">
        <v>246.68</v>
      </c>
      <c r="E8" s="4" t="str">
        <f>VLOOKUP(A8,HOP!A:L,12,0)</f>
        <v>246.68</v>
      </c>
      <c r="F8" s="4" t="str">
        <f>VLOOKUP(A8,HOP!A:C,3,0)</f>
        <v>2469879</v>
      </c>
      <c r="G8" s="4">
        <f t="shared" si="0"/>
        <v>0</v>
      </c>
      <c r="H8" s="4" t="str">
        <f t="shared" si="1"/>
        <v>，2469879</v>
      </c>
      <c r="I8" s="4" t="str">
        <f>VLOOKUP(A8,HOP!A:U,21,0)</f>
        <v>直连</v>
      </c>
    </row>
    <row r="9" s="4" customFormat="1" spans="1:9">
      <c r="A9" s="5">
        <v>17659350915</v>
      </c>
      <c r="B9" s="6">
        <v>44636</v>
      </c>
      <c r="C9" s="6">
        <v>44637</v>
      </c>
      <c r="D9" s="4">
        <v>288.14</v>
      </c>
      <c r="E9" s="4" t="str">
        <f>VLOOKUP(A9,HOP!A:L,12,0)</f>
        <v>288.14</v>
      </c>
      <c r="F9" s="4" t="str">
        <f>VLOOKUP(A9,HOP!A:C,3,0)</f>
        <v>2470365</v>
      </c>
      <c r="G9" s="4">
        <f t="shared" si="0"/>
        <v>0</v>
      </c>
      <c r="H9" s="4" t="str">
        <f t="shared" si="1"/>
        <v>，2470365</v>
      </c>
      <c r="I9" s="4" t="str">
        <f>VLOOKUP(A9,HOP!A:U,21,0)</f>
        <v>直连</v>
      </c>
    </row>
    <row r="10" s="4" customFormat="1" spans="1:9">
      <c r="A10" s="5">
        <v>17665688330</v>
      </c>
      <c r="B10" s="6">
        <v>44637</v>
      </c>
      <c r="C10" s="6">
        <v>44638</v>
      </c>
      <c r="D10" s="4">
        <v>189.06</v>
      </c>
      <c r="E10" s="4" t="str">
        <f>VLOOKUP(A10,HOP!A:L,12,0)</f>
        <v>189.06</v>
      </c>
      <c r="F10" s="4" t="str">
        <f>VLOOKUP(A10,HOP!A:C,3,0)</f>
        <v>2470730</v>
      </c>
      <c r="G10" s="4">
        <f t="shared" si="0"/>
        <v>0</v>
      </c>
      <c r="H10" s="4" t="str">
        <f t="shared" si="1"/>
        <v>，2470730</v>
      </c>
      <c r="I10" s="4" t="str">
        <f>VLOOKUP(A10,HOP!A:U,21,0)</f>
        <v>直连</v>
      </c>
    </row>
    <row r="11" s="4" customFormat="1" spans="1:9">
      <c r="A11" s="5">
        <v>17666360000</v>
      </c>
      <c r="B11" s="6">
        <v>44637</v>
      </c>
      <c r="C11" s="6">
        <v>44638</v>
      </c>
      <c r="D11" s="4">
        <v>231.52</v>
      </c>
      <c r="E11" s="4" t="str">
        <f>VLOOKUP(A11,HOP!A:L,12,0)</f>
        <v>231.52</v>
      </c>
      <c r="F11" s="4" t="str">
        <f>VLOOKUP(A11,HOP!A:C,3,0)</f>
        <v>2471082</v>
      </c>
      <c r="G11" s="4">
        <f t="shared" si="0"/>
        <v>0</v>
      </c>
      <c r="H11" s="4" t="str">
        <f t="shared" si="1"/>
        <v>，2471082</v>
      </c>
      <c r="I11" s="4" t="str">
        <f>VLOOKUP(A11,HOP!A:U,21,0)</f>
        <v>直连</v>
      </c>
    </row>
    <row r="12" s="4" customFormat="1" hidden="1" spans="1:9">
      <c r="A12" s="5">
        <v>17667557496</v>
      </c>
      <c r="B12" s="6">
        <v>44637</v>
      </c>
      <c r="C12" s="6">
        <v>44638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17667559991</v>
      </c>
      <c r="B13" s="6">
        <v>44637</v>
      </c>
      <c r="C13" s="6">
        <v>44638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17667588690</v>
      </c>
      <c r="B14" s="6">
        <v>44637</v>
      </c>
      <c r="C14" s="6">
        <v>44638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17667591119</v>
      </c>
      <c r="B15" s="6">
        <v>44637</v>
      </c>
      <c r="C15" s="6">
        <v>44638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17667644433</v>
      </c>
      <c r="B16" s="6">
        <v>44637</v>
      </c>
      <c r="C16" s="6">
        <v>44638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8" spans="4:4">
      <c r="D18" s="4">
        <f>SUM(D2:D17)</f>
        <v>1637.83</v>
      </c>
    </row>
    <row r="23" spans="1:1">
      <c r="A23" s="4" t="s">
        <v>92</v>
      </c>
    </row>
    <row r="24" spans="1:1">
      <c r="A24" s="4" t="s">
        <v>93</v>
      </c>
    </row>
    <row r="25" spans="1:1">
      <c r="A25" s="4" t="s">
        <v>94</v>
      </c>
    </row>
  </sheetData>
  <autoFilter ref="A1:X16">
    <filterColumn colId="3">
      <filters>
        <filter val="231.52"/>
        <filter val="205.23"/>
        <filter val="288.14"/>
        <filter val="189.06"/>
        <filter val="246.6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</row>
    <row r="2" s="1" customFormat="1" spans="1:21">
      <c r="A2" s="3">
        <v>17666360000</v>
      </c>
      <c r="B2" s="1" t="s">
        <v>113</v>
      </c>
      <c r="C2" s="1" t="s">
        <v>114</v>
      </c>
      <c r="D2" s="1" t="s">
        <v>115</v>
      </c>
      <c r="E2" s="1" t="s">
        <v>72</v>
      </c>
      <c r="F2" s="1" t="s">
        <v>113</v>
      </c>
      <c r="G2" s="1" t="s">
        <v>116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127</v>
      </c>
    </row>
    <row r="3" s="1" customFormat="1" spans="1:21">
      <c r="A3" s="3">
        <v>17665688330</v>
      </c>
      <c r="B3" s="1" t="s">
        <v>113</v>
      </c>
      <c r="C3" s="1" t="s">
        <v>128</v>
      </c>
      <c r="D3" s="1" t="s">
        <v>129</v>
      </c>
      <c r="E3" s="1" t="s">
        <v>41</v>
      </c>
      <c r="F3" s="1" t="s">
        <v>113</v>
      </c>
      <c r="G3" s="1" t="s">
        <v>116</v>
      </c>
      <c r="H3" s="1" t="s">
        <v>117</v>
      </c>
      <c r="I3" s="1" t="s">
        <v>130</v>
      </c>
      <c r="J3" s="1" t="s">
        <v>119</v>
      </c>
      <c r="K3" s="1" t="s">
        <v>130</v>
      </c>
      <c r="L3" s="1" t="s">
        <v>130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131</v>
      </c>
      <c r="S3" s="1" t="s">
        <v>125</v>
      </c>
      <c r="T3" s="1" t="s">
        <v>126</v>
      </c>
      <c r="U3" s="1" t="s">
        <v>127</v>
      </c>
    </row>
    <row r="4" s="1" customFormat="1" spans="1:21">
      <c r="A4" s="3">
        <v>17659350915</v>
      </c>
      <c r="B4" s="1" t="s">
        <v>132</v>
      </c>
      <c r="C4" s="1" t="s">
        <v>133</v>
      </c>
      <c r="D4" s="1" t="s">
        <v>134</v>
      </c>
      <c r="E4" s="1" t="s">
        <v>54</v>
      </c>
      <c r="F4" s="1" t="s">
        <v>132</v>
      </c>
      <c r="G4" s="1" t="s">
        <v>113</v>
      </c>
      <c r="H4" s="1" t="s">
        <v>117</v>
      </c>
      <c r="I4" s="1" t="s">
        <v>135</v>
      </c>
      <c r="J4" s="1" t="s">
        <v>119</v>
      </c>
      <c r="K4" s="1" t="s">
        <v>135</v>
      </c>
      <c r="L4" s="1" t="s">
        <v>135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136</v>
      </c>
      <c r="S4" s="1" t="s">
        <v>125</v>
      </c>
      <c r="T4" s="1" t="s">
        <v>126</v>
      </c>
      <c r="U4" s="1" t="s">
        <v>127</v>
      </c>
    </row>
    <row r="5" s="1" customFormat="1" spans="1:21">
      <c r="A5" s="3">
        <v>17658570543</v>
      </c>
      <c r="B5" s="1" t="s">
        <v>132</v>
      </c>
      <c r="C5" s="1" t="s">
        <v>137</v>
      </c>
      <c r="D5" s="1" t="s">
        <v>138</v>
      </c>
      <c r="E5" s="1" t="s">
        <v>64</v>
      </c>
      <c r="F5" s="1" t="s">
        <v>132</v>
      </c>
      <c r="G5" s="1" t="s">
        <v>113</v>
      </c>
      <c r="H5" s="1" t="s">
        <v>117</v>
      </c>
      <c r="I5" s="1" t="s">
        <v>139</v>
      </c>
      <c r="J5" s="1" t="s">
        <v>119</v>
      </c>
      <c r="K5" s="1" t="s">
        <v>139</v>
      </c>
      <c r="L5" s="1" t="s">
        <v>139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123</v>
      </c>
      <c r="R5" s="1" t="s">
        <v>140</v>
      </c>
      <c r="S5" s="1" t="s">
        <v>125</v>
      </c>
      <c r="T5" s="1" t="s">
        <v>126</v>
      </c>
      <c r="U5" s="1" t="s">
        <v>127</v>
      </c>
    </row>
    <row r="6" s="1" customFormat="1" spans="1:21">
      <c r="A6" s="3">
        <v>17658035504</v>
      </c>
      <c r="B6" s="1" t="s">
        <v>132</v>
      </c>
      <c r="C6" s="1" t="s">
        <v>141</v>
      </c>
      <c r="D6" s="1" t="s">
        <v>142</v>
      </c>
      <c r="E6" s="1" t="s">
        <v>58</v>
      </c>
      <c r="F6" s="1" t="s">
        <v>132</v>
      </c>
      <c r="G6" s="1" t="s">
        <v>113</v>
      </c>
      <c r="H6" s="1" t="s">
        <v>117</v>
      </c>
      <c r="I6" s="1" t="s">
        <v>143</v>
      </c>
      <c r="J6" s="1" t="s">
        <v>119</v>
      </c>
      <c r="K6" s="1" t="s">
        <v>143</v>
      </c>
      <c r="L6" s="1" t="s">
        <v>143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123</v>
      </c>
      <c r="R6" s="1" t="s">
        <v>144</v>
      </c>
      <c r="S6" s="1" t="s">
        <v>125</v>
      </c>
      <c r="T6" s="1" t="s">
        <v>126</v>
      </c>
      <c r="U6" s="1" t="s">
        <v>127</v>
      </c>
    </row>
    <row r="7" s="1" customFormat="1" spans="1:21">
      <c r="A7" s="3">
        <v>17656239821</v>
      </c>
      <c r="B7" s="1" t="s">
        <v>145</v>
      </c>
      <c r="C7" s="1" t="s">
        <v>146</v>
      </c>
      <c r="D7" s="1" t="s">
        <v>134</v>
      </c>
      <c r="E7" s="1" t="s">
        <v>54</v>
      </c>
      <c r="F7" s="1" t="s">
        <v>145</v>
      </c>
      <c r="G7" s="1" t="s">
        <v>132</v>
      </c>
      <c r="H7" s="1" t="s">
        <v>117</v>
      </c>
      <c r="I7" s="1" t="s">
        <v>135</v>
      </c>
      <c r="J7" s="1" t="s">
        <v>119</v>
      </c>
      <c r="K7" s="1" t="s">
        <v>135</v>
      </c>
      <c r="L7" s="1" t="s">
        <v>135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123</v>
      </c>
      <c r="R7" s="1" t="s">
        <v>147</v>
      </c>
      <c r="S7" s="1" t="s">
        <v>125</v>
      </c>
      <c r="T7" s="1" t="s">
        <v>126</v>
      </c>
      <c r="U7" s="1" t="s">
        <v>127</v>
      </c>
    </row>
    <row r="8" s="1" customFormat="1" spans="1:21">
      <c r="A8" s="3">
        <v>17650936019</v>
      </c>
      <c r="B8" s="1" t="s">
        <v>145</v>
      </c>
      <c r="C8" s="1" t="s">
        <v>148</v>
      </c>
      <c r="D8" s="1" t="s">
        <v>149</v>
      </c>
      <c r="E8" s="1" t="s">
        <v>50</v>
      </c>
      <c r="F8" s="1" t="s">
        <v>145</v>
      </c>
      <c r="G8" s="1" t="s">
        <v>132</v>
      </c>
      <c r="H8" s="1" t="s">
        <v>117</v>
      </c>
      <c r="I8" s="1" t="s">
        <v>150</v>
      </c>
      <c r="J8" s="1" t="s">
        <v>119</v>
      </c>
      <c r="K8" s="1" t="s">
        <v>150</v>
      </c>
      <c r="L8" s="1" t="s">
        <v>150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123</v>
      </c>
      <c r="R8" s="1" t="s">
        <v>151</v>
      </c>
      <c r="S8" s="1" t="s">
        <v>125</v>
      </c>
      <c r="T8" s="1" t="s">
        <v>126</v>
      </c>
      <c r="U8" s="1" t="s">
        <v>127</v>
      </c>
    </row>
    <row r="9" s="1" customFormat="1" spans="1:21">
      <c r="A9" s="3">
        <v>17650309075</v>
      </c>
      <c r="B9" s="1" t="s">
        <v>145</v>
      </c>
      <c r="C9" s="1" t="s">
        <v>152</v>
      </c>
      <c r="D9" s="1" t="s">
        <v>129</v>
      </c>
      <c r="E9" s="1" t="s">
        <v>41</v>
      </c>
      <c r="F9" s="1" t="s">
        <v>145</v>
      </c>
      <c r="G9" s="1" t="s">
        <v>132</v>
      </c>
      <c r="H9" s="1" t="s">
        <v>117</v>
      </c>
      <c r="I9" s="1" t="s">
        <v>130</v>
      </c>
      <c r="J9" s="1" t="s">
        <v>119</v>
      </c>
      <c r="K9" s="1" t="s">
        <v>130</v>
      </c>
      <c r="L9" s="1" t="s">
        <v>130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123</v>
      </c>
      <c r="R9" s="1" t="s">
        <v>153</v>
      </c>
      <c r="S9" s="1" t="s">
        <v>125</v>
      </c>
      <c r="T9" s="1" t="s">
        <v>126</v>
      </c>
      <c r="U9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2022-03-21T01:59:04Z</dcterms:created>
  <dcterms:modified xsi:type="dcterms:W3CDTF">2022-03-21T02:09:24Z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839C79DD03154243ABE4794866179560</vt:lpwstr>
  </property>
  <property fmtid="{D5CDD505-2E9C-101B-9397-08002B2CF9AE}" pid="3" name="KSOProductBuildVer">
    <vt:lpwstr>2052-11.1.0.11365</vt:lpwstr>
  </property>
</Properties>
</file>