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<sst xmlns="http://schemas.openxmlformats.org/spreadsheetml/2006/main" count="288" uniqueCount="137">
  <si>
    <t>去哪儿网酒店预付对账单</t>
  </si>
  <si>
    <t>供应商名称：</t>
  </si>
  <si>
    <t>遇见时光</t>
  </si>
  <si>
    <t>结算周期：</t>
  </si>
  <si>
    <t>2022-03-20至2022-03-21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</si>
  <si>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</si>
  <si>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</si>
  <si>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</si>
  <si>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</si>
  <si>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</si>
  <si>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</si>
  <si>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</si>
  <si>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</si>
  <si>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</si>
  <si>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</si>
  <si>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</si>
  <si>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</si>
  <si>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</si>
  <si>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</si>
  <si>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</si>
  <si>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¥236.00</t>
  </si>
  <si>
    <t>¥31.00</t>
  </si>
  <si>
    <t>¥205.00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</si>
  <si>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</si>
  <si>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</si>
  <si>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</si>
  <si>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</si>
  <si>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</si>
  <si>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</si>
  <si>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</si>
  <si>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</si>
  <si>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</si>
  <si>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</si>
  <si>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</si>
  <si>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</si>
  <si>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</si>
  <si>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</si>
  <si>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</si>
  <si>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</si>
  <si>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</si>
  <si>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</si>
  <si>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</si>
  <si>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</si>
  <si>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</si>
  <si>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</si>
  <si>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</si>
  <si>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</si>
  <si>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</si>
  <si>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</si>
  <si>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</si>
  <si>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</si>
  <si>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</si>
  <si>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</si>
  <si>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</si>
  <si>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</si>
  <si>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</si>
  <si>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</si>
  <si>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</si>
  <si>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</si>
  <si>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</si>
  <si>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</si>
  <si>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</si>
  <si>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</si>
  <si>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</si>
  <si>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</si>
  <si>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</si>
  <si>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</si>
  <si>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</si>
  <si>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</si>
  <si>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102942530330</t>
  </si>
  <si>
    <t>酒店预付</t>
  </si>
  <si>
    <t>否</t>
  </si>
  <si>
    <t>普通</t>
  </si>
  <si>
    <t>282708787</t>
  </si>
  <si>
    <t>格林豪泰快捷酒店(林西融林家园店)</t>
  </si>
  <si>
    <t>1616855</t>
  </si>
  <si>
    <t>朱保良</t>
  </si>
  <si>
    <t>2022-03-20</t>
  </si>
  <si>
    <t>2022-03-21</t>
  </si>
  <si>
    <t>¥91.00</t>
  </si>
  <si>
    <t>¥12.00</t>
  </si>
  <si>
    <t>¥79.00</t>
  </si>
  <si>
    <t>商务大床房</t>
  </si>
  <si>
    <t>WEBSITE</t>
  </si>
  <si>
    <t>102942888672</t>
  </si>
  <si>
    <t>417370718</t>
  </si>
  <si>
    <t>自游岛酒店(海口龙昆南大润发店)</t>
  </si>
  <si>
    <t>赵鹏</t>
  </si>
  <si>
    <t>¥145.00</t>
  </si>
  <si>
    <t>¥19.00</t>
  </si>
  <si>
    <t>¥126.00</t>
  </si>
  <si>
    <t>欧式大床房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</si>
  <si>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</si>
  <si>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</si>
  <si>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</si>
  <si>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</si>
  <si>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</si>
  <si>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</si>
  <si>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</si>
  <si>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</si>
  <si>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</si>
  <si>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</si>
  <si>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</si>
  <si>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A220322103317481</t>
  </si>
  <si>
    <r>
      <t>总计：</t>
    </r>
    <r>
      <rPr>
        <sz val="10"/>
        <rFont val="Arial"/>
        <charset val="134"/>
      </rPr>
      <t>205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</si>
  <si>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</si>
  <si>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</si>
  <si>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</si>
  <si>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</si>
  <si>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</si>
  <si>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</si>
  <si>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</si>
  <si>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</si>
  <si>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</si>
  <si>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</si>
  <si>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</si>
  <si>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</si>
  <si>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</si>
  <si>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</si>
  <si>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</si>
  <si>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</si>
  <si>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</si>
  <si>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2475867</t>
  </si>
  <si>
    <t>--</t>
  </si>
  <si>
    <t>126.00</t>
  </si>
  <si>
    <t>RMB</t>
  </si>
  <si>
    <t>0</t>
  </si>
  <si>
    <t>0.00</t>
  </si>
  <si>
    <t>龙卷风国内直连</t>
  </si>
  <si>
    <t>2213</t>
  </si>
  <si>
    <t>2022-03-20 20:16:39</t>
  </si>
  <si>
    <t>汇智国际旅游发展有限公司</t>
  </si>
  <si>
    <t>直连</t>
  </si>
  <si>
    <t>2475302</t>
  </si>
  <si>
    <t>格林豪泰快捷酒店（林西融林家园店）</t>
  </si>
  <si>
    <t>79.00</t>
  </si>
  <si>
    <t>2022-03-20 12:03:34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</si>
</sst>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79</v>
      </c>
      <c r="E2" t="str">
        <f>VLOOKUP(A2,HOP!A:L,12,0)</f>
        <v>79.00</v>
      </c>
      <c r="F2" t="str">
        <f>VLOOKUP(A2,HOP!A:C,3,0)</f>
        <v>2475302</v>
      </c>
      <c r="G2">
        <f>D2-E2</f>
        <v>0</v>
      </c>
      <c r="H2" t="str">
        <f>$H$1&amp;F2</f>
        <v>，2475302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126</v>
      </c>
      <c r="E3" t="str">
        <f>VLOOKUP(A3,HOP!A:L,12,0)</f>
        <v>126.00</v>
      </c>
      <c r="F3" t="str">
        <f>VLOOKUP(A3,HOP!A:C,3,0)</f>
        <v>2475867</v>
      </c>
      <c r="G3">
        <f>D3-E3</f>
        <v>0</v>
      </c>
      <c r="H3" t="str">
        <f>$H$1&amp;F3</f>
        <v>，2475867</v>
      </c>
      <c r="I3" t="str">
        <f>VLOOKUP(A3,HOP!A:U,21,0)</f>
        <v>直连</v>
      </c>
    </row>
    <row r="5" spans="4:4">
      <c r="D5" s="3">
        <f>SUM(D2:D4)</f>
        <v>205</v>
      </c>
    </row>
    <row r="6" ht="14.25" spans="4:4">
      <c r="D6" s="8" t="s">
        <v>22</v>
      </c>
    </row>
    <row r="10" spans="1:1">
      <c r="A10" t="s">
        <v>103</v>
      </c>
    </row>
    <row r="11" spans="1:1">
      <c r="A11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M14" sqref="M14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84</v>
      </c>
      <c r="B2" s="1" t="s">
        <v>77</v>
      </c>
      <c r="C2" s="1" t="s">
        <v>122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71</v>
      </c>
      <c r="T2" s="1" t="s">
        <v>131</v>
      </c>
      <c r="U2" s="1" t="s">
        <v>132</v>
      </c>
    </row>
    <row r="3" s="1" customFormat="1" spans="1:21">
      <c r="A3" s="1" t="s">
        <v>69</v>
      </c>
      <c r="B3" s="1" t="s">
        <v>77</v>
      </c>
      <c r="C3" s="1" t="s">
        <v>133</v>
      </c>
      <c r="D3" s="1" t="s">
        <v>134</v>
      </c>
      <c r="E3" s="1" t="s">
        <v>76</v>
      </c>
      <c r="F3" s="1" t="s">
        <v>77</v>
      </c>
      <c r="G3" s="1" t="s">
        <v>78</v>
      </c>
      <c r="H3" s="1" t="s">
        <v>123</v>
      </c>
      <c r="I3" s="1" t="s">
        <v>135</v>
      </c>
      <c r="J3" s="1" t="s">
        <v>125</v>
      </c>
      <c r="K3" s="1" t="s">
        <v>135</v>
      </c>
      <c r="L3" s="1" t="s">
        <v>135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136</v>
      </c>
      <c r="S3" s="1" t="s">
        <v>71</v>
      </c>
      <c r="T3" s="1" t="s">
        <v>131</v>
      </c>
      <c r="U3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2022-03-22T02:31:42Z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284DFD3049F545BC9F7635F0BBAF909C</vt:lpwstr>
  </property>
</Properties>
</file>