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</definedName>
  </definedNames>
  <calcPr calcId="144525"/>
</workbook>
</file>

<file path=xl/sharedStrings.xml><?xml version="1.0" encoding="utf-8"?>
<sst xmlns="http://schemas.openxmlformats.org/spreadsheetml/2006/main" count="849" uniqueCount="273">
  <si>
    <t>去哪儿网酒店预付对账单</t>
  </si>
  <si>
    <t>供应商名称：</t>
  </si>
  <si>
    <t>趣悠游</t>
  </si>
  <si>
    <t>结算周期：</t>
  </si>
  <si>
    <t>2022-03-14至2022-03-20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</si>
  <si>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</si>
  <si>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</si>
  <si>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</si>
  <si>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</si>
  <si>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</si>
  <si>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</si>
  <si>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</si>
  <si>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</si>
  <si>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</si>
  <si>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</si>
  <si>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</si>
  <si>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</si>
  <si>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</si>
  <si>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</si>
  <si>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</si>
  <si>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¥19,880.00</t>
  </si>
  <si>
    <t>¥8,691.00</t>
  </si>
  <si>
    <t>¥1,162.00</t>
  </si>
  <si>
    <t>¥24.00</t>
  </si>
  <si>
    <t>¥10,051.00</t>
  </si>
  <si>
    <t>分类信息</t>
  </si>
  <si>
    <t>业务类型</t>
  </si>
  <si>
    <t>酒店预付（点击查看明细）</t>
  </si>
  <si>
    <t>¥10,027.00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</si>
  <si>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</si>
  <si>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</si>
  <si>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</si>
  <si>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</si>
  <si>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</si>
  <si>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</si>
  <si>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</si>
  <si>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</si>
  <si>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</si>
  <si>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</si>
  <si>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</si>
  <si>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</si>
  <si>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</si>
  <si>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</si>
  <si>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</si>
  <si>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</si>
  <si>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</si>
  <si>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</si>
  <si>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</si>
  <si>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</si>
  <si>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</si>
  <si>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</si>
  <si>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</si>
  <si>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</si>
  <si>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</si>
  <si>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</si>
  <si>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</si>
  <si>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</si>
  <si>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</si>
  <si>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</si>
  <si>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</si>
  <si>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</si>
  <si>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</si>
  <si>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</si>
  <si>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</si>
  <si>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</si>
  <si>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</si>
  <si>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</si>
  <si>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</si>
  <si>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</si>
  <si>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</si>
  <si>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</si>
  <si>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</si>
  <si>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702937902586</t>
  </si>
  <si>
    <t>2468858</t>
  </si>
  <si>
    <t>酒店预付</t>
  </si>
  <si>
    <t>否</t>
  </si>
  <si>
    <t>普通</t>
  </si>
  <si>
    <t>221844497</t>
  </si>
  <si>
    <t>澳门濠璟酒店</t>
  </si>
  <si>
    <t>1626188</t>
  </si>
  <si>
    <t>SU/TENGLUNG</t>
  </si>
  <si>
    <t>2022-03-15</t>
  </si>
  <si>
    <t>2022-04-22</t>
  </si>
  <si>
    <t>2022-04-23</t>
  </si>
  <si>
    <t>¥310.00</t>
  </si>
  <si>
    <t>2022-03-15 23:33:46</t>
  </si>
  <si>
    <t>classic triple room</t>
  </si>
  <si>
    <t>WEBSITE</t>
  </si>
  <si>
    <t>702937332943</t>
  </si>
  <si>
    <t>2468562</t>
  </si>
  <si>
    <t>221843792</t>
  </si>
  <si>
    <t>灏美连锁式旅舍 - 北角</t>
  </si>
  <si>
    <t>TSAI/KWANWANG</t>
  </si>
  <si>
    <t>2022-03-16</t>
  </si>
  <si>
    <t>¥272.00</t>
  </si>
  <si>
    <t>¥26.00</t>
  </si>
  <si>
    <t>¥246.00</t>
  </si>
  <si>
    <t>Double Room</t>
  </si>
  <si>
    <t>702802492621</t>
  </si>
  <si>
    <t>2286790</t>
  </si>
  <si>
    <t>239988296</t>
  </si>
  <si>
    <t>澳门瑞吉酒店</t>
  </si>
  <si>
    <t>LI/ZHANGMING|ZHU/YUNWAN</t>
  </si>
  <si>
    <t>2021-10-31</t>
  </si>
  <si>
    <t>2022-04-03</t>
  </si>
  <si>
    <t>2022-04-04</t>
  </si>
  <si>
    <t>¥1,421.00</t>
  </si>
  <si>
    <t>2022-03-16 20:23:12</t>
  </si>
  <si>
    <t>Deluxe King Bed Room</t>
  </si>
  <si>
    <t>702939842461</t>
  </si>
  <si>
    <t>2471064</t>
  </si>
  <si>
    <t>221888723</t>
  </si>
  <si>
    <t>香港富荟上环酒店</t>
  </si>
  <si>
    <t>JIANG/FENG</t>
  </si>
  <si>
    <t>2022-03-17</t>
  </si>
  <si>
    <t>2022-07-24</t>
  </si>
  <si>
    <t>2022-07-30</t>
  </si>
  <si>
    <t>¥6,960.00</t>
  </si>
  <si>
    <t>2022-03-17 13:14:24</t>
  </si>
  <si>
    <t>IPlus</t>
  </si>
  <si>
    <t>702933173287</t>
  </si>
  <si>
    <t>2462420</t>
  </si>
  <si>
    <t>197282465</t>
  </si>
  <si>
    <t>长滩岛林德酒店</t>
  </si>
  <si>
    <t>LI/XIAODONG</t>
  </si>
  <si>
    <t>2022-03-11</t>
  </si>
  <si>
    <t>2022-03-18</t>
  </si>
  <si>
    <t>¥6,168.00</t>
  </si>
  <si>
    <t>¥663.00</t>
  </si>
  <si>
    <t>¥5,505.00</t>
  </si>
  <si>
    <t>Sea Room</t>
  </si>
  <si>
    <t>702936356171</t>
  </si>
  <si>
    <t>2465541</t>
  </si>
  <si>
    <t>238500914</t>
  </si>
  <si>
    <t>天阁酒店(台中馆)</t>
  </si>
  <si>
    <t>HUANG/CHENGJUNG</t>
  </si>
  <si>
    <t>2022-03-14</t>
  </si>
  <si>
    <t>¥872.00</t>
  </si>
  <si>
    <t>¥82.00</t>
  </si>
  <si>
    <t>¥790.00</t>
  </si>
  <si>
    <t>Premium Double Room</t>
  </si>
  <si>
    <t>702940330178</t>
  </si>
  <si>
    <t>2472450</t>
  </si>
  <si>
    <t>197304125</t>
  </si>
  <si>
    <t>乐纳优@普拉欣酒店</t>
  </si>
  <si>
    <t>TAN/LAYYAM|TAN/LAYYAM</t>
  </si>
  <si>
    <t>2022-03-19</t>
  </si>
  <si>
    <t>¥528.00</t>
  </si>
  <si>
    <t>¥48.00</t>
  </si>
  <si>
    <t>¥480.00</t>
  </si>
  <si>
    <t>Superior Twin - First Floor</t>
  </si>
  <si>
    <t>702939514643</t>
  </si>
  <si>
    <t>2472010</t>
  </si>
  <si>
    <t>197321741</t>
  </si>
  <si>
    <t>泗水瓦萨酒店</t>
  </si>
  <si>
    <t>CHEN/XIN</t>
  </si>
  <si>
    <t>¥431.00</t>
  </si>
  <si>
    <t>¥47.00</t>
  </si>
  <si>
    <t>¥384.00</t>
  </si>
  <si>
    <t>Select King Bed Room</t>
  </si>
  <si>
    <t>702940589865</t>
  </si>
  <si>
    <t>2472297</t>
  </si>
  <si>
    <t>197321459</t>
  </si>
  <si>
    <t>普吉岛 JW 万豪度假&amp;酒店 (SHA Extra Plus)</t>
  </si>
  <si>
    <t>LI/YINGYU|CAO/WEI</t>
  </si>
  <si>
    <t>¥796.00</t>
  </si>
  <si>
    <t>¥76.00</t>
  </si>
  <si>
    <t>¥720.00</t>
  </si>
  <si>
    <t>Deluxe Garden View Two Bed Room</t>
  </si>
  <si>
    <t>702939720086</t>
  </si>
  <si>
    <t>2472020</t>
  </si>
  <si>
    <t>HUANG/BO</t>
  </si>
  <si>
    <t>¥309.00</t>
  </si>
  <si>
    <t>¥34.00</t>
  </si>
  <si>
    <t>¥275.00</t>
  </si>
  <si>
    <t>702939395575</t>
  </si>
  <si>
    <t>2470576</t>
  </si>
  <si>
    <t>197295179</t>
  </si>
  <si>
    <t>曼谷铂尔曼皇权酒店 (SHA Plus+)</t>
  </si>
  <si>
    <t>YU/TZUYEN</t>
  </si>
  <si>
    <t>2022-03-20</t>
  </si>
  <si>
    <t>¥1,088.00</t>
  </si>
  <si>
    <t>¥106.00</t>
  </si>
  <si>
    <t>¥982.00</t>
  </si>
  <si>
    <t>Superior Room</t>
  </si>
  <si>
    <t>702939285846</t>
  </si>
  <si>
    <t>2472019</t>
  </si>
  <si>
    <t>¥421.00</t>
  </si>
  <si>
    <t>¥46.00</t>
  </si>
  <si>
    <t>¥375.00</t>
  </si>
  <si>
    <t>702939408184</t>
  </si>
  <si>
    <t>2472024</t>
  </si>
  <si>
    <t>¥304.00</t>
  </si>
  <si>
    <t>¥270.00</t>
  </si>
  <si>
    <t>合计</t>
  </si>
  <si>
    <t/>
  </si>
  <si>
    <t>¥11,189.00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</si>
  <si>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</si>
  <si>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</si>
  <si>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</si>
  <si>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</si>
  <si>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</si>
  <si>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</si>
  <si>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</si>
  <si>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csg_manual_202203101629279361834</t>
  </si>
  <si>
    <t>702923173895</t>
  </si>
  <si>
    <t>1615646</t>
  </si>
  <si>
    <t>2022-03-10</t>
  </si>
  <si>
    <t>赔付-房费追回</t>
  </si>
  <si>
    <t>--</t>
  </si>
  <si>
    <t>查看此单用户因没有核酸无法入住，需取消订单，代理告知可免费取消，我处已结算1047元，已追赔1071元，故我处应补回贵司1071-1047=24元</t>
  </si>
  <si>
    <t>返现日期</t>
  </si>
  <si>
    <t>，</t>
  </si>
  <si>
    <r>
      <t>本期收回</t>
    </r>
    <r>
      <rPr>
        <sz val="10"/>
        <rFont val="Arial"/>
        <charset val="134"/>
      </rPr>
      <t>24</t>
    </r>
    <r>
      <rPr>
        <sz val="10"/>
        <rFont val="宋体"/>
        <charset val="134"/>
      </rPr>
      <t>元</t>
    </r>
  </si>
  <si>
    <t>A220322111114481</t>
  </si>
  <si>
    <t>A220322111137481</t>
  </si>
  <si>
    <r>
      <t>总计：</t>
    </r>
    <r>
      <rPr>
        <sz val="10"/>
        <rFont val="Arial"/>
        <charset val="134"/>
      </rPr>
      <t>10051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</si>
  <si>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</si>
  <si>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</si>
  <si>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</si>
  <si>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</si>
  <si>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</si>
  <si>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</si>
  <si>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</si>
  <si>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</si>
  <si>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</si>
  <si>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</si>
  <si>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</si>
  <si>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</si>
  <si>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</si>
  <si>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</si>
  <si>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</si>
  <si>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</si>
  <si>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</si>
  <si>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TAN LAYYAM,TAN LAYYAM</t>
  </si>
  <si>
    <t>退房日周结</t>
  </si>
  <si>
    <t>480.00</t>
  </si>
  <si>
    <t>RMB</t>
  </si>
  <si>
    <t>0</t>
  </si>
  <si>
    <t>0.00</t>
  </si>
  <si>
    <t>趣悠游国际直连</t>
  </si>
  <si>
    <t>1659</t>
  </si>
  <si>
    <t>2022-03-18 11:17:42</t>
  </si>
  <si>
    <t>广州汇登信息科技有限公司</t>
  </si>
  <si>
    <t>直连</t>
  </si>
  <si>
    <t>普吉岛JW万豪度假酒店</t>
  </si>
  <si>
    <t>LI YINGYU,CAO WEI</t>
  </si>
  <si>
    <t>720.00</t>
  </si>
  <si>
    <t>2022-03-18 10:23:38</t>
  </si>
  <si>
    <t>直采</t>
  </si>
  <si>
    <t>HUANG BO</t>
  </si>
  <si>
    <t>270.00</t>
  </si>
  <si>
    <t>2022-03-17 23:00:10</t>
  </si>
  <si>
    <t>275.00</t>
  </si>
  <si>
    <t>2022-03-17 22:58:26</t>
  </si>
  <si>
    <t>CHEN XIN</t>
  </si>
  <si>
    <t>375.00</t>
  </si>
  <si>
    <t>2022-03-17 22:56:10</t>
  </si>
  <si>
    <t>384.00</t>
  </si>
  <si>
    <t>2022-03-17 22:53:23</t>
  </si>
  <si>
    <t>曼谷铂尔曼皇权酒店</t>
  </si>
  <si>
    <t>YU TZUYEN</t>
  </si>
  <si>
    <t>982.00</t>
  </si>
  <si>
    <t>2022-03-17 10:07:50</t>
  </si>
  <si>
    <t>TSAI KWANWANG</t>
  </si>
  <si>
    <t>246.00</t>
  </si>
  <si>
    <t>2022-03-15 20:24:00</t>
  </si>
  <si>
    <t>HUANG CHENGJUNG</t>
  </si>
  <si>
    <t>790.00</t>
  </si>
  <si>
    <t>2022-03-14 00:14:46</t>
  </si>
  <si>
    <t>LI XIAODONG</t>
  </si>
  <si>
    <t>5505.00</t>
  </si>
  <si>
    <t>2022-03-14 18:35:24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</si>
</sst>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16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8" borderId="14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0" fillId="32" borderId="1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13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13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84</v>
      </c>
      <c r="T2" s="7" t="s">
        <v>85</v>
      </c>
      <c r="U2" s="12" t="s">
        <v>19</v>
      </c>
      <c r="V2" s="12" t="s">
        <v>19</v>
      </c>
      <c r="W2" s="14" t="s">
        <v>19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1</v>
      </c>
      <c r="N3" s="7" t="s">
        <v>81</v>
      </c>
      <c r="O3" s="7" t="s">
        <v>81</v>
      </c>
      <c r="P3" s="7" t="s">
        <v>93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100</v>
      </c>
      <c r="H4" s="7" t="s">
        <v>101</v>
      </c>
      <c r="I4" s="7" t="s">
        <v>79</v>
      </c>
      <c r="J4" s="7" t="s">
        <v>2</v>
      </c>
      <c r="K4" s="7" t="s">
        <v>102</v>
      </c>
      <c r="L4" s="7">
        <v>1</v>
      </c>
      <c r="M4" s="7">
        <v>1</v>
      </c>
      <c r="N4" s="7" t="s">
        <v>103</v>
      </c>
      <c r="O4" s="7" t="s">
        <v>104</v>
      </c>
      <c r="P4" s="7" t="s">
        <v>105</v>
      </c>
      <c r="Q4" s="7"/>
      <c r="R4" s="12" t="s">
        <v>106</v>
      </c>
      <c r="S4" s="14" t="s">
        <v>106</v>
      </c>
      <c r="T4" s="7" t="s">
        <v>107</v>
      </c>
      <c r="U4" s="12" t="s">
        <v>19</v>
      </c>
      <c r="V4" s="12" t="s">
        <v>19</v>
      </c>
      <c r="W4" s="14" t="s">
        <v>19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19</v>
      </c>
      <c r="AD4" t="s">
        <v>6</v>
      </c>
      <c r="AE4" t="s">
        <v>108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111</v>
      </c>
      <c r="H5" s="7" t="s">
        <v>112</v>
      </c>
      <c r="I5" s="7" t="s">
        <v>79</v>
      </c>
      <c r="J5" s="7" t="s">
        <v>2</v>
      </c>
      <c r="K5" s="7" t="s">
        <v>113</v>
      </c>
      <c r="L5" s="7">
        <v>1</v>
      </c>
      <c r="M5" s="7">
        <v>6</v>
      </c>
      <c r="N5" s="7" t="s">
        <v>114</v>
      </c>
      <c r="O5" s="7" t="s">
        <v>115</v>
      </c>
      <c r="P5" s="7" t="s">
        <v>116</v>
      </c>
      <c r="Q5" s="7"/>
      <c r="R5" s="12" t="s">
        <v>117</v>
      </c>
      <c r="S5" s="14" t="s">
        <v>117</v>
      </c>
      <c r="T5" s="7" t="s">
        <v>118</v>
      </c>
      <c r="U5" s="12" t="s">
        <v>19</v>
      </c>
      <c r="V5" s="12" t="s">
        <v>19</v>
      </c>
      <c r="W5" s="14" t="s">
        <v>19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19</v>
      </c>
      <c r="AD5" t="s">
        <v>6</v>
      </c>
      <c r="AE5" t="s">
        <v>119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120</v>
      </c>
      <c r="B6" s="6" t="s">
        <v>121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122</v>
      </c>
      <c r="H6" s="7" t="s">
        <v>123</v>
      </c>
      <c r="I6" s="7" t="s">
        <v>79</v>
      </c>
      <c r="J6" s="7" t="s">
        <v>2</v>
      </c>
      <c r="K6" s="7" t="s">
        <v>124</v>
      </c>
      <c r="L6" s="7">
        <v>1</v>
      </c>
      <c r="M6" s="7">
        <v>3</v>
      </c>
      <c r="N6" s="7" t="s">
        <v>125</v>
      </c>
      <c r="O6" s="7" t="s">
        <v>81</v>
      </c>
      <c r="P6" s="7" t="s">
        <v>126</v>
      </c>
      <c r="Q6" s="7"/>
      <c r="R6" s="12" t="s">
        <v>127</v>
      </c>
      <c r="S6" s="14" t="s">
        <v>19</v>
      </c>
      <c r="T6" s="7"/>
      <c r="U6" s="12" t="s">
        <v>19</v>
      </c>
      <c r="V6" s="12" t="s">
        <v>127</v>
      </c>
      <c r="W6" s="14" t="s">
        <v>128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131</v>
      </c>
      <c r="B7" s="6" t="s">
        <v>132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133</v>
      </c>
      <c r="H7" s="7" t="s">
        <v>134</v>
      </c>
      <c r="I7" s="7" t="s">
        <v>79</v>
      </c>
      <c r="J7" s="7" t="s">
        <v>2</v>
      </c>
      <c r="K7" s="7" t="s">
        <v>135</v>
      </c>
      <c r="L7" s="7">
        <v>1</v>
      </c>
      <c r="M7" s="7">
        <v>2</v>
      </c>
      <c r="N7" s="7" t="s">
        <v>136</v>
      </c>
      <c r="O7" s="7" t="s">
        <v>93</v>
      </c>
      <c r="P7" s="7" t="s">
        <v>126</v>
      </c>
      <c r="Q7" s="7"/>
      <c r="R7" s="12" t="s">
        <v>137</v>
      </c>
      <c r="S7" s="14" t="s">
        <v>19</v>
      </c>
      <c r="T7" s="7"/>
      <c r="U7" s="12" t="s">
        <v>19</v>
      </c>
      <c r="V7" s="12" t="s">
        <v>137</v>
      </c>
      <c r="W7" s="14" t="s">
        <v>138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139</v>
      </c>
      <c r="AD7" t="s">
        <v>6</v>
      </c>
      <c r="AE7" t="s">
        <v>140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141</v>
      </c>
      <c r="B8" s="6" t="s">
        <v>142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143</v>
      </c>
      <c r="H8" s="7" t="s">
        <v>144</v>
      </c>
      <c r="I8" s="7" t="s">
        <v>79</v>
      </c>
      <c r="J8" s="7" t="s">
        <v>2</v>
      </c>
      <c r="K8" s="7" t="s">
        <v>145</v>
      </c>
      <c r="L8" s="7">
        <v>2</v>
      </c>
      <c r="M8" s="7">
        <v>1</v>
      </c>
      <c r="N8" s="7" t="s">
        <v>126</v>
      </c>
      <c r="O8" s="7" t="s">
        <v>126</v>
      </c>
      <c r="P8" s="7" t="s">
        <v>146</v>
      </c>
      <c r="Q8" s="7"/>
      <c r="R8" s="12" t="s">
        <v>147</v>
      </c>
      <c r="S8" s="14" t="s">
        <v>19</v>
      </c>
      <c r="T8" s="7"/>
      <c r="U8" s="12" t="s">
        <v>19</v>
      </c>
      <c r="V8" s="12" t="s">
        <v>147</v>
      </c>
      <c r="W8" s="14" t="s">
        <v>148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149</v>
      </c>
      <c r="AD8" t="s">
        <v>6</v>
      </c>
      <c r="AE8" t="s">
        <v>150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151</v>
      </c>
      <c r="B9" s="6" t="s">
        <v>152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153</v>
      </c>
      <c r="H9" s="7" t="s">
        <v>154</v>
      </c>
      <c r="I9" s="7" t="s">
        <v>79</v>
      </c>
      <c r="J9" s="7" t="s">
        <v>2</v>
      </c>
      <c r="K9" s="7" t="s">
        <v>155</v>
      </c>
      <c r="L9" s="7">
        <v>1</v>
      </c>
      <c r="M9" s="7">
        <v>1</v>
      </c>
      <c r="N9" s="7" t="s">
        <v>114</v>
      </c>
      <c r="O9" s="7" t="s">
        <v>126</v>
      </c>
      <c r="P9" s="7" t="s">
        <v>146</v>
      </c>
      <c r="Q9" s="7"/>
      <c r="R9" s="12" t="s">
        <v>156</v>
      </c>
      <c r="S9" s="14" t="s">
        <v>19</v>
      </c>
      <c r="T9" s="7"/>
      <c r="U9" s="12" t="s">
        <v>19</v>
      </c>
      <c r="V9" s="12" t="s">
        <v>156</v>
      </c>
      <c r="W9" s="14" t="s">
        <v>157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158</v>
      </c>
      <c r="AD9" t="s">
        <v>6</v>
      </c>
      <c r="AE9" t="s">
        <v>159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160</v>
      </c>
      <c r="B10" s="6" t="s">
        <v>161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162</v>
      </c>
      <c r="H10" s="7" t="s">
        <v>163</v>
      </c>
      <c r="I10" s="7" t="s">
        <v>79</v>
      </c>
      <c r="J10" s="7" t="s">
        <v>2</v>
      </c>
      <c r="K10" s="7" t="s">
        <v>164</v>
      </c>
      <c r="L10" s="7">
        <v>1</v>
      </c>
      <c r="M10" s="7">
        <v>1</v>
      </c>
      <c r="N10" s="7" t="s">
        <v>126</v>
      </c>
      <c r="O10" s="7" t="s">
        <v>126</v>
      </c>
      <c r="P10" s="7" t="s">
        <v>146</v>
      </c>
      <c r="Q10" s="7"/>
      <c r="R10" s="12" t="s">
        <v>165</v>
      </c>
      <c r="S10" s="14" t="s">
        <v>19</v>
      </c>
      <c r="T10" s="7"/>
      <c r="U10" s="12" t="s">
        <v>19</v>
      </c>
      <c r="V10" s="12" t="s">
        <v>165</v>
      </c>
      <c r="W10" s="14" t="s">
        <v>166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167</v>
      </c>
      <c r="AD10" t="s">
        <v>6</v>
      </c>
      <c r="AE10" t="s">
        <v>168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169</v>
      </c>
      <c r="B11" s="6" t="s">
        <v>170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153</v>
      </c>
      <c r="H11" s="7" t="s">
        <v>154</v>
      </c>
      <c r="I11" s="7" t="s">
        <v>79</v>
      </c>
      <c r="J11" s="7" t="s">
        <v>2</v>
      </c>
      <c r="K11" s="7" t="s">
        <v>171</v>
      </c>
      <c r="L11" s="7">
        <v>1</v>
      </c>
      <c r="M11" s="7">
        <v>1</v>
      </c>
      <c r="N11" s="7" t="s">
        <v>114</v>
      </c>
      <c r="O11" s="7" t="s">
        <v>126</v>
      </c>
      <c r="P11" s="7" t="s">
        <v>146</v>
      </c>
      <c r="Q11" s="7"/>
      <c r="R11" s="12" t="s">
        <v>172</v>
      </c>
      <c r="S11" s="14" t="s">
        <v>19</v>
      </c>
      <c r="T11" s="7"/>
      <c r="U11" s="12" t="s">
        <v>19</v>
      </c>
      <c r="V11" s="12" t="s">
        <v>172</v>
      </c>
      <c r="W11" s="14" t="s">
        <v>173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174</v>
      </c>
      <c r="AD11" t="s">
        <v>6</v>
      </c>
      <c r="AE11" t="s">
        <v>159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175</v>
      </c>
      <c r="B12" s="6" t="s">
        <v>176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177</v>
      </c>
      <c r="H12" s="7" t="s">
        <v>178</v>
      </c>
      <c r="I12" s="7" t="s">
        <v>79</v>
      </c>
      <c r="J12" s="7" t="s">
        <v>2</v>
      </c>
      <c r="K12" s="7" t="s">
        <v>179</v>
      </c>
      <c r="L12" s="7">
        <v>1</v>
      </c>
      <c r="M12" s="7">
        <v>2</v>
      </c>
      <c r="N12" s="7" t="s">
        <v>114</v>
      </c>
      <c r="O12" s="7" t="s">
        <v>126</v>
      </c>
      <c r="P12" s="7" t="s">
        <v>180</v>
      </c>
      <c r="Q12" s="7"/>
      <c r="R12" s="12" t="s">
        <v>181</v>
      </c>
      <c r="S12" s="14" t="s">
        <v>19</v>
      </c>
      <c r="T12" s="7"/>
      <c r="U12" s="12" t="s">
        <v>19</v>
      </c>
      <c r="V12" s="12" t="s">
        <v>181</v>
      </c>
      <c r="W12" s="14" t="s">
        <v>182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183</v>
      </c>
      <c r="AD12" t="s">
        <v>6</v>
      </c>
      <c r="AE12" t="s">
        <v>184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185</v>
      </c>
      <c r="B13" s="6" t="s">
        <v>186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153</v>
      </c>
      <c r="H13" s="7" t="s">
        <v>154</v>
      </c>
      <c r="I13" s="7" t="s">
        <v>79</v>
      </c>
      <c r="J13" s="7" t="s">
        <v>2</v>
      </c>
      <c r="K13" s="7" t="s">
        <v>155</v>
      </c>
      <c r="L13" s="7">
        <v>1</v>
      </c>
      <c r="M13" s="7">
        <v>1</v>
      </c>
      <c r="N13" s="7" t="s">
        <v>114</v>
      </c>
      <c r="O13" s="7" t="s">
        <v>146</v>
      </c>
      <c r="P13" s="7" t="s">
        <v>180</v>
      </c>
      <c r="Q13" s="7"/>
      <c r="R13" s="12" t="s">
        <v>187</v>
      </c>
      <c r="S13" s="14" t="s">
        <v>19</v>
      </c>
      <c r="T13" s="7"/>
      <c r="U13" s="12" t="s">
        <v>19</v>
      </c>
      <c r="V13" s="12" t="s">
        <v>187</v>
      </c>
      <c r="W13" s="14" t="s">
        <v>188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189</v>
      </c>
      <c r="AD13" t="s">
        <v>6</v>
      </c>
      <c r="AE13" t="s">
        <v>159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190</v>
      </c>
      <c r="B14" s="6" t="s">
        <v>191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153</v>
      </c>
      <c r="H14" s="7" t="s">
        <v>154</v>
      </c>
      <c r="I14" s="7" t="s">
        <v>79</v>
      </c>
      <c r="J14" s="7" t="s">
        <v>2</v>
      </c>
      <c r="K14" s="7" t="s">
        <v>171</v>
      </c>
      <c r="L14" s="7">
        <v>1</v>
      </c>
      <c r="M14" s="7">
        <v>1</v>
      </c>
      <c r="N14" s="7" t="s">
        <v>114</v>
      </c>
      <c r="O14" s="7" t="s">
        <v>146</v>
      </c>
      <c r="P14" s="7" t="s">
        <v>180</v>
      </c>
      <c r="Q14" s="7"/>
      <c r="R14" s="12" t="s">
        <v>192</v>
      </c>
      <c r="S14" s="14" t="s">
        <v>19</v>
      </c>
      <c r="T14" s="7"/>
      <c r="U14" s="12" t="s">
        <v>19</v>
      </c>
      <c r="V14" s="12" t="s">
        <v>192</v>
      </c>
      <c r="W14" s="14" t="s">
        <v>173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193</v>
      </c>
      <c r="AD14" t="s">
        <v>6</v>
      </c>
      <c r="AE14" t="s">
        <v>159</v>
      </c>
      <c r="AF14" t="s">
        <v>87</v>
      </c>
      <c r="AG14" t="s">
        <v>75</v>
      </c>
      <c r="AH14" t="s">
        <v>19</v>
      </c>
    </row>
    <row r="15" customHeight="1" spans="1:32">
      <c r="A15" s="10" t="s">
        <v>194</v>
      </c>
      <c r="B15" s="10"/>
      <c r="C15" s="10" t="s">
        <v>195</v>
      </c>
      <c r="D15" s="10"/>
      <c r="E15" s="10"/>
      <c r="F15" s="10"/>
      <c r="G15" s="10" t="s">
        <v>195</v>
      </c>
      <c r="H15" s="10" t="s">
        <v>195</v>
      </c>
      <c r="I15" s="10" t="s">
        <v>195</v>
      </c>
      <c r="J15" s="10" t="s">
        <v>195</v>
      </c>
      <c r="K15" s="10" t="s">
        <v>195</v>
      </c>
      <c r="L15" s="10" t="s">
        <v>195</v>
      </c>
      <c r="M15" s="10" t="s">
        <v>195</v>
      </c>
      <c r="N15" s="10" t="s">
        <v>195</v>
      </c>
      <c r="O15" s="10" t="s">
        <v>195</v>
      </c>
      <c r="P15" s="10" t="s">
        <v>195</v>
      </c>
      <c r="Q15" s="10"/>
      <c r="R15" s="13" t="s">
        <v>20</v>
      </c>
      <c r="S15" s="13" t="s">
        <v>21</v>
      </c>
      <c r="T15" s="10" t="s">
        <v>195</v>
      </c>
      <c r="U15" s="13"/>
      <c r="V15" s="13" t="s">
        <v>196</v>
      </c>
      <c r="W15" s="13" t="s">
        <v>22</v>
      </c>
      <c r="X15" s="13"/>
      <c r="Y15" s="13"/>
      <c r="Z15" s="13"/>
      <c r="AA15" s="10"/>
      <c r="AB15" s="13"/>
      <c r="AC15" s="10"/>
      <c r="AD15" s="10" t="s">
        <v>195</v>
      </c>
      <c r="AE15" s="10"/>
      <c r="AF1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197</v>
      </c>
      <c r="B1" s="4" t="s">
        <v>198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199</v>
      </c>
      <c r="H1" s="4" t="s">
        <v>200</v>
      </c>
      <c r="I1" s="4" t="s">
        <v>13</v>
      </c>
      <c r="J1" s="4" t="s">
        <v>17</v>
      </c>
      <c r="K1" s="4" t="s">
        <v>18</v>
      </c>
      <c r="L1" s="11" t="s">
        <v>201</v>
      </c>
      <c r="M1" s="4" t="s">
        <v>202</v>
      </c>
      <c r="N1" s="4" t="s">
        <v>203</v>
      </c>
    </row>
    <row r="2" ht="14.25" customHeight="1" spans="1:256">
      <c r="A2" s="6" t="s">
        <v>204</v>
      </c>
      <c r="B2" s="7" t="s">
        <v>205</v>
      </c>
      <c r="C2" s="7" t="s">
        <v>206</v>
      </c>
      <c r="D2" s="7" t="s">
        <v>2</v>
      </c>
      <c r="E2" s="7" t="s">
        <v>76</v>
      </c>
      <c r="F2" s="7" t="s">
        <v>75</v>
      </c>
      <c r="G2" s="7" t="s">
        <v>207</v>
      </c>
      <c r="H2" s="7" t="s">
        <v>208</v>
      </c>
      <c r="I2" s="12" t="s">
        <v>23</v>
      </c>
      <c r="J2" s="12" t="s">
        <v>19</v>
      </c>
      <c r="K2" s="12" t="s">
        <v>23</v>
      </c>
      <c r="L2" s="7" t="s">
        <v>209</v>
      </c>
      <c r="M2" s="7" t="s">
        <v>210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194</v>
      </c>
      <c r="B3" s="10" t="s">
        <v>195</v>
      </c>
      <c r="C3" s="10" t="s">
        <v>195</v>
      </c>
      <c r="D3" s="10" t="s">
        <v>195</v>
      </c>
      <c r="E3" s="10"/>
      <c r="F3" s="10"/>
      <c r="G3" s="10" t="s">
        <v>195</v>
      </c>
      <c r="H3" s="10" t="s">
        <v>195</v>
      </c>
      <c r="I3" s="13" t="s">
        <v>23</v>
      </c>
      <c r="J3" s="13"/>
      <c r="K3" s="13"/>
      <c r="L3" s="10"/>
      <c r="M3" s="10" t="s">
        <v>195</v>
      </c>
      <c r="N3" t="s">
        <v>195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211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A22" sqref="A22:C2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212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customHeight="1" spans="1:9">
      <c r="A3" s="6" t="s">
        <v>88</v>
      </c>
      <c r="B3" s="7" t="s">
        <v>81</v>
      </c>
      <c r="C3" s="7" t="s">
        <v>93</v>
      </c>
      <c r="D3" s="3">
        <v>246</v>
      </c>
      <c r="E3" t="str">
        <f>VLOOKUP(A3,HOP!A:L,12,0)</f>
        <v>246.00</v>
      </c>
      <c r="F3" t="str">
        <f>VLOOKUP(A3,HOP!A:C,3,0)</f>
        <v>2468562</v>
      </c>
      <c r="G3">
        <f t="shared" ref="G3:G15" si="0">D3-E3</f>
        <v>0</v>
      </c>
      <c r="H3" t="str">
        <f t="shared" ref="H3:H15" si="1">$H$1&amp;F3</f>
        <v>，2468562</v>
      </c>
      <c r="I3" t="str">
        <f>VLOOKUP(A3,HOP!A:U,21,0)</f>
        <v>直连</v>
      </c>
    </row>
    <row r="4" ht="14.25" hidden="1" customHeight="1" spans="1:9">
      <c r="A4" s="6" t="s">
        <v>98</v>
      </c>
      <c r="B4" s="7" t="s">
        <v>104</v>
      </c>
      <c r="C4" s="7" t="s">
        <v>105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t="14.25" hidden="1" customHeight="1" spans="1:9">
      <c r="A5" s="6" t="s">
        <v>109</v>
      </c>
      <c r="B5" s="7" t="s">
        <v>115</v>
      </c>
      <c r="C5" s="7" t="s">
        <v>116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t="14.25" customHeight="1" spans="1:9">
      <c r="A6" s="6" t="s">
        <v>120</v>
      </c>
      <c r="B6" s="7" t="s">
        <v>81</v>
      </c>
      <c r="C6" s="7" t="s">
        <v>126</v>
      </c>
      <c r="D6" s="3">
        <v>5505</v>
      </c>
      <c r="E6" t="str">
        <f>VLOOKUP(A6,HOP!A:L,12,0)</f>
        <v>5505.00</v>
      </c>
      <c r="F6" t="str">
        <f>VLOOKUP(A6,HOP!A:C,3,0)</f>
        <v>2462420</v>
      </c>
      <c r="G6">
        <f t="shared" si="0"/>
        <v>0</v>
      </c>
      <c r="H6" t="str">
        <f t="shared" si="1"/>
        <v>，2462420</v>
      </c>
      <c r="I6" t="str">
        <f>VLOOKUP(A6,HOP!A:U,21,0)</f>
        <v>直采</v>
      </c>
    </row>
    <row r="7" ht="14.25" customHeight="1" spans="1:9">
      <c r="A7" s="6" t="s">
        <v>131</v>
      </c>
      <c r="B7" s="7" t="s">
        <v>93</v>
      </c>
      <c r="C7" s="7" t="s">
        <v>126</v>
      </c>
      <c r="D7" s="3">
        <v>790</v>
      </c>
      <c r="E7" t="str">
        <f>VLOOKUP(A7,HOP!A:L,12,0)</f>
        <v>790.00</v>
      </c>
      <c r="F7" t="str">
        <f>VLOOKUP(A7,HOP!A:C,3,0)</f>
        <v>2465541</v>
      </c>
      <c r="G7">
        <f t="shared" si="0"/>
        <v>0</v>
      </c>
      <c r="H7" t="str">
        <f t="shared" si="1"/>
        <v>，2465541</v>
      </c>
      <c r="I7" t="str">
        <f>VLOOKUP(A7,HOP!A:U,21,0)</f>
        <v>直连</v>
      </c>
    </row>
    <row r="8" ht="14.25" customHeight="1" spans="1:9">
      <c r="A8" s="6" t="s">
        <v>141</v>
      </c>
      <c r="B8" s="7" t="s">
        <v>126</v>
      </c>
      <c r="C8" s="7" t="s">
        <v>146</v>
      </c>
      <c r="D8" s="3">
        <v>480</v>
      </c>
      <c r="E8" t="str">
        <f>VLOOKUP(A8,HOP!A:L,12,0)</f>
        <v>480.00</v>
      </c>
      <c r="F8" t="str">
        <f>VLOOKUP(A8,HOP!A:C,3,0)</f>
        <v>2472450</v>
      </c>
      <c r="G8">
        <f t="shared" si="0"/>
        <v>0</v>
      </c>
      <c r="H8" t="str">
        <f t="shared" si="1"/>
        <v>，2472450</v>
      </c>
      <c r="I8" t="str">
        <f>VLOOKUP(A8,HOP!A:U,21,0)</f>
        <v>直连</v>
      </c>
    </row>
    <row r="9" ht="14.25" customHeight="1" spans="1:9">
      <c r="A9" s="6" t="s">
        <v>151</v>
      </c>
      <c r="B9" s="7" t="s">
        <v>126</v>
      </c>
      <c r="C9" s="7" t="s">
        <v>146</v>
      </c>
      <c r="D9" s="3">
        <v>384</v>
      </c>
      <c r="E9" t="str">
        <f>VLOOKUP(A9,HOP!A:L,12,0)</f>
        <v>384.00</v>
      </c>
      <c r="F9" t="str">
        <f>VLOOKUP(A9,HOP!A:C,3,0)</f>
        <v>2472010</v>
      </c>
      <c r="G9">
        <f t="shared" si="0"/>
        <v>0</v>
      </c>
      <c r="H9" t="str">
        <f t="shared" si="1"/>
        <v>，2472010</v>
      </c>
      <c r="I9" t="str">
        <f>VLOOKUP(A9,HOP!A:U,21,0)</f>
        <v>直连</v>
      </c>
    </row>
    <row r="10" ht="14.25" customHeight="1" spans="1:9">
      <c r="A10" s="6" t="s">
        <v>160</v>
      </c>
      <c r="B10" s="7" t="s">
        <v>126</v>
      </c>
      <c r="C10" s="7" t="s">
        <v>146</v>
      </c>
      <c r="D10" s="3">
        <v>720</v>
      </c>
      <c r="E10" t="str">
        <f>VLOOKUP(A10,HOP!A:L,12,0)</f>
        <v>720.00</v>
      </c>
      <c r="F10" t="str">
        <f>VLOOKUP(A10,HOP!A:C,3,0)</f>
        <v>2472297</v>
      </c>
      <c r="G10">
        <f t="shared" si="0"/>
        <v>0</v>
      </c>
      <c r="H10" t="str">
        <f t="shared" si="1"/>
        <v>，2472297</v>
      </c>
      <c r="I10" t="str">
        <f>VLOOKUP(A10,HOP!A:U,21,0)</f>
        <v>直采</v>
      </c>
    </row>
    <row r="11" ht="14.25" customHeight="1" spans="1:9">
      <c r="A11" s="6" t="s">
        <v>169</v>
      </c>
      <c r="B11" s="7" t="s">
        <v>126</v>
      </c>
      <c r="C11" s="7" t="s">
        <v>146</v>
      </c>
      <c r="D11" s="3">
        <v>275</v>
      </c>
      <c r="E11" t="str">
        <f>VLOOKUP(A11,HOP!A:L,12,0)</f>
        <v>275.00</v>
      </c>
      <c r="F11" t="str">
        <f>VLOOKUP(A11,HOP!A:C,3,0)</f>
        <v>2472020</v>
      </c>
      <c r="G11">
        <f t="shared" si="0"/>
        <v>0</v>
      </c>
      <c r="H11" t="str">
        <f t="shared" si="1"/>
        <v>，2472020</v>
      </c>
      <c r="I11" t="str">
        <f>VLOOKUP(A11,HOP!A:U,21,0)</f>
        <v>直连</v>
      </c>
    </row>
    <row r="12" ht="14.25" customHeight="1" spans="1:9">
      <c r="A12" s="6" t="s">
        <v>175</v>
      </c>
      <c r="B12" s="7" t="s">
        <v>126</v>
      </c>
      <c r="C12" s="7" t="s">
        <v>180</v>
      </c>
      <c r="D12" s="3">
        <v>982</v>
      </c>
      <c r="E12" t="str">
        <f>VLOOKUP(A12,HOP!A:L,12,0)</f>
        <v>982.00</v>
      </c>
      <c r="F12" t="str">
        <f>VLOOKUP(A12,HOP!A:C,3,0)</f>
        <v>2470576</v>
      </c>
      <c r="G12">
        <f t="shared" si="0"/>
        <v>0</v>
      </c>
      <c r="H12" t="str">
        <f t="shared" si="1"/>
        <v>，2470576</v>
      </c>
      <c r="I12" t="str">
        <f>VLOOKUP(A12,HOP!A:U,21,0)</f>
        <v>直采</v>
      </c>
    </row>
    <row r="13" ht="14.25" customHeight="1" spans="1:9">
      <c r="A13" s="6" t="s">
        <v>185</v>
      </c>
      <c r="B13" s="7" t="s">
        <v>146</v>
      </c>
      <c r="C13" s="7" t="s">
        <v>180</v>
      </c>
      <c r="D13" s="3">
        <v>375</v>
      </c>
      <c r="E13" t="str">
        <f>VLOOKUP(A13,HOP!A:L,12,0)</f>
        <v>375.00</v>
      </c>
      <c r="F13" t="str">
        <f>VLOOKUP(A13,HOP!A:C,3,0)</f>
        <v>2472019</v>
      </c>
      <c r="G13">
        <f t="shared" si="0"/>
        <v>0</v>
      </c>
      <c r="H13" t="str">
        <f t="shared" si="1"/>
        <v>，2472019</v>
      </c>
      <c r="I13" t="str">
        <f>VLOOKUP(A13,HOP!A:U,21,0)</f>
        <v>直连</v>
      </c>
    </row>
    <row r="14" ht="14.25" customHeight="1" spans="1:9">
      <c r="A14" s="6" t="s">
        <v>190</v>
      </c>
      <c r="B14" s="7" t="s">
        <v>146</v>
      </c>
      <c r="C14" s="7" t="s">
        <v>180</v>
      </c>
      <c r="D14" s="3">
        <v>270</v>
      </c>
      <c r="E14" t="str">
        <f>VLOOKUP(A14,HOP!A:L,12,0)</f>
        <v>270.00</v>
      </c>
      <c r="F14" t="str">
        <f>VLOOKUP(A14,HOP!A:C,3,0)</f>
        <v>2472024</v>
      </c>
      <c r="G14">
        <f t="shared" si="0"/>
        <v>0</v>
      </c>
      <c r="H14" t="str">
        <f t="shared" si="1"/>
        <v>，2472024</v>
      </c>
      <c r="I14" t="str">
        <f>VLOOKUP(A14,HOP!A:U,21,0)</f>
        <v>直连</v>
      </c>
    </row>
    <row r="15" spans="1:10">
      <c r="A15" s="43" t="s">
        <v>205</v>
      </c>
      <c r="D15" s="8">
        <v>24</v>
      </c>
      <c r="E15" t="e">
        <f>VLOOKUP(A15,HOP!A:L,12,0)</f>
        <v>#N/A</v>
      </c>
      <c r="F15">
        <v>2442459</v>
      </c>
      <c r="G15" t="e">
        <f t="shared" si="0"/>
        <v>#N/A</v>
      </c>
      <c r="H15" t="str">
        <f t="shared" si="1"/>
        <v>，2442459</v>
      </c>
      <c r="I15" t="e">
        <f>VLOOKUP(A15,HOP!A:U,21,0)</f>
        <v>#N/A</v>
      </c>
      <c r="J15" s="5" t="s">
        <v>213</v>
      </c>
    </row>
    <row r="17" spans="4:4">
      <c r="D17" s="3">
        <f>SUM(D2:D16)</f>
        <v>10051</v>
      </c>
    </row>
    <row r="18" ht="14.25" spans="4:4">
      <c r="D18" s="9" t="s">
        <v>24</v>
      </c>
    </row>
    <row r="22" spans="1:3">
      <c r="A22" t="s">
        <v>214</v>
      </c>
      <c r="C22">
        <v>7207</v>
      </c>
    </row>
    <row r="23" spans="1:3">
      <c r="A23" t="s">
        <v>215</v>
      </c>
      <c r="C23">
        <v>2844</v>
      </c>
    </row>
    <row r="24" spans="1:3">
      <c r="A24" s="5" t="s">
        <v>216</v>
      </c>
      <c r="C24">
        <f>SUBTOTAL(9,C22:C23)</f>
        <v>10051</v>
      </c>
    </row>
  </sheetData>
  <autoFilter ref="A1:I15">
    <filterColumn colId="3">
      <filters>
        <filter val="24.00"/>
        <filter val="246.00"/>
        <filter val="270.00"/>
        <filter val="275.00"/>
        <filter val="375.00"/>
        <filter val="384.00"/>
        <filter val="480.00"/>
        <filter val="720.00"/>
        <filter val="790.00"/>
        <filter val="982.00"/>
        <filter val="5,505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217</v>
      </c>
      <c r="B1" s="2" t="s">
        <v>218</v>
      </c>
      <c r="C1" s="2" t="s">
        <v>219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220</v>
      </c>
      <c r="I1" s="2" t="s">
        <v>221</v>
      </c>
      <c r="J1" s="2" t="s">
        <v>222</v>
      </c>
      <c r="K1" s="2" t="s">
        <v>223</v>
      </c>
      <c r="L1" s="2" t="s">
        <v>224</v>
      </c>
      <c r="M1" s="2" t="s">
        <v>225</v>
      </c>
      <c r="N1" s="2" t="s">
        <v>226</v>
      </c>
      <c r="O1" s="2" t="s">
        <v>227</v>
      </c>
      <c r="P1" s="2" t="s">
        <v>228</v>
      </c>
      <c r="Q1" s="2" t="s">
        <v>229</v>
      </c>
      <c r="R1" s="2" t="s">
        <v>230</v>
      </c>
      <c r="S1" s="2" t="s">
        <v>231</v>
      </c>
      <c r="T1" s="2" t="s">
        <v>232</v>
      </c>
      <c r="U1" s="2" t="s">
        <v>233</v>
      </c>
    </row>
    <row r="2" s="1" customFormat="1" spans="1:21">
      <c r="A2" s="1" t="s">
        <v>141</v>
      </c>
      <c r="B2" s="1" t="s">
        <v>126</v>
      </c>
      <c r="C2" s="1" t="s">
        <v>142</v>
      </c>
      <c r="D2" s="1" t="s">
        <v>144</v>
      </c>
      <c r="E2" s="1" t="s">
        <v>234</v>
      </c>
      <c r="F2" s="1" t="s">
        <v>126</v>
      </c>
      <c r="G2" s="1" t="s">
        <v>146</v>
      </c>
      <c r="H2" s="1" t="s">
        <v>235</v>
      </c>
      <c r="I2" s="1" t="s">
        <v>236</v>
      </c>
      <c r="J2" s="1" t="s">
        <v>237</v>
      </c>
      <c r="K2" s="1" t="s">
        <v>236</v>
      </c>
      <c r="L2" s="1" t="s">
        <v>236</v>
      </c>
      <c r="M2" s="1" t="s">
        <v>238</v>
      </c>
      <c r="N2" s="1" t="s">
        <v>238</v>
      </c>
      <c r="O2" s="1" t="s">
        <v>239</v>
      </c>
      <c r="P2" s="1" t="s">
        <v>240</v>
      </c>
      <c r="Q2" s="1" t="s">
        <v>241</v>
      </c>
      <c r="R2" s="1" t="s">
        <v>242</v>
      </c>
      <c r="S2" s="1" t="s">
        <v>75</v>
      </c>
      <c r="T2" s="1" t="s">
        <v>243</v>
      </c>
      <c r="U2" s="1" t="s">
        <v>244</v>
      </c>
    </row>
    <row r="3" s="1" customFormat="1" spans="1:21">
      <c r="A3" s="1" t="s">
        <v>160</v>
      </c>
      <c r="B3" s="1" t="s">
        <v>126</v>
      </c>
      <c r="C3" s="1" t="s">
        <v>161</v>
      </c>
      <c r="D3" s="1" t="s">
        <v>245</v>
      </c>
      <c r="E3" s="1" t="s">
        <v>246</v>
      </c>
      <c r="F3" s="1" t="s">
        <v>126</v>
      </c>
      <c r="G3" s="1" t="s">
        <v>146</v>
      </c>
      <c r="H3" s="1" t="s">
        <v>235</v>
      </c>
      <c r="I3" s="1" t="s">
        <v>247</v>
      </c>
      <c r="J3" s="1" t="s">
        <v>237</v>
      </c>
      <c r="K3" s="1" t="s">
        <v>247</v>
      </c>
      <c r="L3" s="1" t="s">
        <v>247</v>
      </c>
      <c r="M3" s="1" t="s">
        <v>238</v>
      </c>
      <c r="N3" s="1" t="s">
        <v>238</v>
      </c>
      <c r="O3" s="1" t="s">
        <v>239</v>
      </c>
      <c r="P3" s="1" t="s">
        <v>240</v>
      </c>
      <c r="Q3" s="1" t="s">
        <v>241</v>
      </c>
      <c r="R3" s="1" t="s">
        <v>248</v>
      </c>
      <c r="S3" s="1" t="s">
        <v>75</v>
      </c>
      <c r="T3" s="1" t="s">
        <v>243</v>
      </c>
      <c r="U3" s="1" t="s">
        <v>249</v>
      </c>
    </row>
    <row r="4" s="1" customFormat="1" spans="1:21">
      <c r="A4" s="1" t="s">
        <v>190</v>
      </c>
      <c r="B4" s="1" t="s">
        <v>114</v>
      </c>
      <c r="C4" s="1" t="s">
        <v>191</v>
      </c>
      <c r="D4" s="1" t="s">
        <v>154</v>
      </c>
      <c r="E4" s="1" t="s">
        <v>250</v>
      </c>
      <c r="F4" s="1" t="s">
        <v>146</v>
      </c>
      <c r="G4" s="1" t="s">
        <v>180</v>
      </c>
      <c r="H4" s="1" t="s">
        <v>235</v>
      </c>
      <c r="I4" s="1" t="s">
        <v>251</v>
      </c>
      <c r="J4" s="1" t="s">
        <v>237</v>
      </c>
      <c r="K4" s="1" t="s">
        <v>251</v>
      </c>
      <c r="L4" s="1" t="s">
        <v>251</v>
      </c>
      <c r="M4" s="1" t="s">
        <v>238</v>
      </c>
      <c r="N4" s="1" t="s">
        <v>238</v>
      </c>
      <c r="O4" s="1" t="s">
        <v>239</v>
      </c>
      <c r="P4" s="1" t="s">
        <v>240</v>
      </c>
      <c r="Q4" s="1" t="s">
        <v>241</v>
      </c>
      <c r="R4" s="1" t="s">
        <v>252</v>
      </c>
      <c r="S4" s="1" t="s">
        <v>75</v>
      </c>
      <c r="T4" s="1" t="s">
        <v>243</v>
      </c>
      <c r="U4" s="1" t="s">
        <v>244</v>
      </c>
    </row>
    <row r="5" s="1" customFormat="1" spans="1:21">
      <c r="A5" s="1" t="s">
        <v>169</v>
      </c>
      <c r="B5" s="1" t="s">
        <v>114</v>
      </c>
      <c r="C5" s="1" t="s">
        <v>170</v>
      </c>
      <c r="D5" s="1" t="s">
        <v>154</v>
      </c>
      <c r="E5" s="1" t="s">
        <v>250</v>
      </c>
      <c r="F5" s="1" t="s">
        <v>126</v>
      </c>
      <c r="G5" s="1" t="s">
        <v>146</v>
      </c>
      <c r="H5" s="1" t="s">
        <v>235</v>
      </c>
      <c r="I5" s="1" t="s">
        <v>253</v>
      </c>
      <c r="J5" s="1" t="s">
        <v>237</v>
      </c>
      <c r="K5" s="1" t="s">
        <v>253</v>
      </c>
      <c r="L5" s="1" t="s">
        <v>253</v>
      </c>
      <c r="M5" s="1" t="s">
        <v>238</v>
      </c>
      <c r="N5" s="1" t="s">
        <v>238</v>
      </c>
      <c r="O5" s="1" t="s">
        <v>239</v>
      </c>
      <c r="P5" s="1" t="s">
        <v>240</v>
      </c>
      <c r="Q5" s="1" t="s">
        <v>241</v>
      </c>
      <c r="R5" s="1" t="s">
        <v>254</v>
      </c>
      <c r="S5" s="1" t="s">
        <v>75</v>
      </c>
      <c r="T5" s="1" t="s">
        <v>243</v>
      </c>
      <c r="U5" s="1" t="s">
        <v>244</v>
      </c>
    </row>
    <row r="6" s="1" customFormat="1" spans="1:21">
      <c r="A6" s="1" t="s">
        <v>185</v>
      </c>
      <c r="B6" s="1" t="s">
        <v>114</v>
      </c>
      <c r="C6" s="1" t="s">
        <v>186</v>
      </c>
      <c r="D6" s="1" t="s">
        <v>154</v>
      </c>
      <c r="E6" s="1" t="s">
        <v>255</v>
      </c>
      <c r="F6" s="1" t="s">
        <v>146</v>
      </c>
      <c r="G6" s="1" t="s">
        <v>180</v>
      </c>
      <c r="H6" s="1" t="s">
        <v>235</v>
      </c>
      <c r="I6" s="1" t="s">
        <v>256</v>
      </c>
      <c r="J6" s="1" t="s">
        <v>237</v>
      </c>
      <c r="K6" s="1" t="s">
        <v>256</v>
      </c>
      <c r="L6" s="1" t="s">
        <v>256</v>
      </c>
      <c r="M6" s="1" t="s">
        <v>238</v>
      </c>
      <c r="N6" s="1" t="s">
        <v>238</v>
      </c>
      <c r="O6" s="1" t="s">
        <v>239</v>
      </c>
      <c r="P6" s="1" t="s">
        <v>240</v>
      </c>
      <c r="Q6" s="1" t="s">
        <v>241</v>
      </c>
      <c r="R6" s="1" t="s">
        <v>257</v>
      </c>
      <c r="S6" s="1" t="s">
        <v>75</v>
      </c>
      <c r="T6" s="1" t="s">
        <v>243</v>
      </c>
      <c r="U6" s="1" t="s">
        <v>244</v>
      </c>
    </row>
    <row r="7" s="1" customFormat="1" spans="1:21">
      <c r="A7" s="1" t="s">
        <v>151</v>
      </c>
      <c r="B7" s="1" t="s">
        <v>114</v>
      </c>
      <c r="C7" s="1" t="s">
        <v>152</v>
      </c>
      <c r="D7" s="1" t="s">
        <v>154</v>
      </c>
      <c r="E7" s="1" t="s">
        <v>255</v>
      </c>
      <c r="F7" s="1" t="s">
        <v>126</v>
      </c>
      <c r="G7" s="1" t="s">
        <v>146</v>
      </c>
      <c r="H7" s="1" t="s">
        <v>235</v>
      </c>
      <c r="I7" s="1" t="s">
        <v>258</v>
      </c>
      <c r="J7" s="1" t="s">
        <v>237</v>
      </c>
      <c r="K7" s="1" t="s">
        <v>258</v>
      </c>
      <c r="L7" s="1" t="s">
        <v>258</v>
      </c>
      <c r="M7" s="1" t="s">
        <v>238</v>
      </c>
      <c r="N7" s="1" t="s">
        <v>238</v>
      </c>
      <c r="O7" s="1" t="s">
        <v>239</v>
      </c>
      <c r="P7" s="1" t="s">
        <v>240</v>
      </c>
      <c r="Q7" s="1" t="s">
        <v>241</v>
      </c>
      <c r="R7" s="1" t="s">
        <v>259</v>
      </c>
      <c r="S7" s="1" t="s">
        <v>75</v>
      </c>
      <c r="T7" s="1" t="s">
        <v>243</v>
      </c>
      <c r="U7" s="1" t="s">
        <v>244</v>
      </c>
    </row>
    <row r="8" s="1" customFormat="1" spans="1:21">
      <c r="A8" s="1" t="s">
        <v>175</v>
      </c>
      <c r="B8" s="1" t="s">
        <v>114</v>
      </c>
      <c r="C8" s="1" t="s">
        <v>176</v>
      </c>
      <c r="D8" s="1" t="s">
        <v>260</v>
      </c>
      <c r="E8" s="1" t="s">
        <v>261</v>
      </c>
      <c r="F8" s="1" t="s">
        <v>126</v>
      </c>
      <c r="G8" s="1" t="s">
        <v>180</v>
      </c>
      <c r="H8" s="1" t="s">
        <v>235</v>
      </c>
      <c r="I8" s="1" t="s">
        <v>262</v>
      </c>
      <c r="J8" s="1" t="s">
        <v>237</v>
      </c>
      <c r="K8" s="1" t="s">
        <v>262</v>
      </c>
      <c r="L8" s="1" t="s">
        <v>262</v>
      </c>
      <c r="M8" s="1" t="s">
        <v>238</v>
      </c>
      <c r="N8" s="1" t="s">
        <v>238</v>
      </c>
      <c r="O8" s="1" t="s">
        <v>239</v>
      </c>
      <c r="P8" s="1" t="s">
        <v>240</v>
      </c>
      <c r="Q8" s="1" t="s">
        <v>241</v>
      </c>
      <c r="R8" s="1" t="s">
        <v>263</v>
      </c>
      <c r="S8" s="1" t="s">
        <v>75</v>
      </c>
      <c r="T8" s="1" t="s">
        <v>243</v>
      </c>
      <c r="U8" s="1" t="s">
        <v>249</v>
      </c>
    </row>
    <row r="9" s="1" customFormat="1" spans="1:21">
      <c r="A9" s="1" t="s">
        <v>88</v>
      </c>
      <c r="B9" s="1" t="s">
        <v>81</v>
      </c>
      <c r="C9" s="1" t="s">
        <v>89</v>
      </c>
      <c r="D9" s="1" t="s">
        <v>91</v>
      </c>
      <c r="E9" s="1" t="s">
        <v>264</v>
      </c>
      <c r="F9" s="1" t="s">
        <v>81</v>
      </c>
      <c r="G9" s="1" t="s">
        <v>93</v>
      </c>
      <c r="H9" s="1" t="s">
        <v>235</v>
      </c>
      <c r="I9" s="1" t="s">
        <v>265</v>
      </c>
      <c r="J9" s="1" t="s">
        <v>237</v>
      </c>
      <c r="K9" s="1" t="s">
        <v>265</v>
      </c>
      <c r="L9" s="1" t="s">
        <v>265</v>
      </c>
      <c r="M9" s="1" t="s">
        <v>238</v>
      </c>
      <c r="N9" s="1" t="s">
        <v>238</v>
      </c>
      <c r="O9" s="1" t="s">
        <v>239</v>
      </c>
      <c r="P9" s="1" t="s">
        <v>240</v>
      </c>
      <c r="Q9" s="1" t="s">
        <v>241</v>
      </c>
      <c r="R9" s="1" t="s">
        <v>266</v>
      </c>
      <c r="S9" s="1" t="s">
        <v>75</v>
      </c>
      <c r="T9" s="1" t="s">
        <v>243</v>
      </c>
      <c r="U9" s="1" t="s">
        <v>244</v>
      </c>
    </row>
    <row r="10" s="1" customFormat="1" spans="1:21">
      <c r="A10" s="1" t="s">
        <v>131</v>
      </c>
      <c r="B10" s="1" t="s">
        <v>136</v>
      </c>
      <c r="C10" s="1" t="s">
        <v>132</v>
      </c>
      <c r="D10" s="1" t="s">
        <v>134</v>
      </c>
      <c r="E10" s="1" t="s">
        <v>267</v>
      </c>
      <c r="F10" s="1" t="s">
        <v>93</v>
      </c>
      <c r="G10" s="1" t="s">
        <v>126</v>
      </c>
      <c r="H10" s="1" t="s">
        <v>235</v>
      </c>
      <c r="I10" s="1" t="s">
        <v>268</v>
      </c>
      <c r="J10" s="1" t="s">
        <v>237</v>
      </c>
      <c r="K10" s="1" t="s">
        <v>268</v>
      </c>
      <c r="L10" s="1" t="s">
        <v>268</v>
      </c>
      <c r="M10" s="1" t="s">
        <v>238</v>
      </c>
      <c r="N10" s="1" t="s">
        <v>238</v>
      </c>
      <c r="O10" s="1" t="s">
        <v>239</v>
      </c>
      <c r="P10" s="1" t="s">
        <v>240</v>
      </c>
      <c r="Q10" s="1" t="s">
        <v>241</v>
      </c>
      <c r="R10" s="1" t="s">
        <v>269</v>
      </c>
      <c r="S10" s="1" t="s">
        <v>75</v>
      </c>
      <c r="T10" s="1" t="s">
        <v>243</v>
      </c>
      <c r="U10" s="1" t="s">
        <v>244</v>
      </c>
    </row>
    <row r="11" s="1" customFormat="1" spans="1:21">
      <c r="A11" s="1" t="s">
        <v>120</v>
      </c>
      <c r="B11" s="1" t="s">
        <v>125</v>
      </c>
      <c r="C11" s="1" t="s">
        <v>121</v>
      </c>
      <c r="D11" s="1" t="s">
        <v>123</v>
      </c>
      <c r="E11" s="1" t="s">
        <v>270</v>
      </c>
      <c r="F11" s="1" t="s">
        <v>81</v>
      </c>
      <c r="G11" s="1" t="s">
        <v>126</v>
      </c>
      <c r="H11" s="1" t="s">
        <v>235</v>
      </c>
      <c r="I11" s="1" t="s">
        <v>271</v>
      </c>
      <c r="J11" s="1" t="s">
        <v>237</v>
      </c>
      <c r="K11" s="1" t="s">
        <v>271</v>
      </c>
      <c r="L11" s="1" t="s">
        <v>271</v>
      </c>
      <c r="M11" s="1" t="s">
        <v>238</v>
      </c>
      <c r="N11" s="1" t="s">
        <v>238</v>
      </c>
      <c r="O11" s="1" t="s">
        <v>239</v>
      </c>
      <c r="P11" s="1" t="s">
        <v>240</v>
      </c>
      <c r="Q11" s="1" t="s">
        <v>241</v>
      </c>
      <c r="R11" s="1" t="s">
        <v>272</v>
      </c>
      <c r="S11" s="1" t="s">
        <v>75</v>
      </c>
      <c r="T11" s="1" t="s">
        <v>243</v>
      </c>
      <c r="U11" s="1" t="s">
        <v>249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2022-03-22T03:10:47Z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FC7597EFCC9D4485A8F4C0C76B9A98E0</vt:lpwstr>
  </property>
</Properties>
</file>