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对账!$A$1:$I$36</definedName>
  </definedNames>
  <calcPr calcId="144525" concurrentCalc="0"/>
</workbook>
</file>

<file path=xl/sharedStrings.xml><?xml version="1.0" encoding="utf-8"?>
<sst xmlns="http://schemas.openxmlformats.org/spreadsheetml/2006/main" count="1379" uniqueCount="270">
  <si>
    <t>同程旅行对账单
(账期：20220314-20220320)</t>
  </si>
  <si>
    <t>应付房费总金额</t>
  </si>
  <si>
    <t>应付罚金总金额</t>
  </si>
  <si>
    <t>调整项</t>
  </si>
  <si>
    <t>币种</t>
  </si>
  <si>
    <t>应付合计</t>
  </si>
  <si>
    <t>9074.00</t>
  </si>
  <si>
    <t>0.00</t>
  </si>
  <si>
    <t>-130.00</t>
  </si>
  <si>
    <t>CNY</t>
  </si>
  <si>
    <t>8944.00</t>
  </si>
  <si>
    <t>大理古城酒店漫心府</t>
  </si>
  <si>
    <t/>
  </si>
  <si>
    <t>小计:2486.00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</si>
  <si>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</si>
  <si>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</si>
  <si>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</si>
  <si>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</si>
  <si>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</si>
  <si>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</si>
  <si>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</si>
  <si>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</si>
  <si>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</si>
  <si>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</si>
  <si>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</si>
  <si>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1356793830</t>
  </si>
  <si>
    <t>谢楠</t>
  </si>
  <si>
    <t>雅致标准房</t>
  </si>
  <si>
    <t>2022/03/12</t>
  </si>
  <si>
    <t>2022/03/14</t>
  </si>
  <si>
    <t>2.00</t>
  </si>
  <si>
    <t>684.00</t>
  </si>
  <si>
    <t>1357812121</t>
  </si>
  <si>
    <t>罗子晴</t>
  </si>
  <si>
    <t>大床房</t>
  </si>
  <si>
    <t>2022/03/13</t>
  </si>
  <si>
    <t>1.00</t>
  </si>
  <si>
    <t>344.00</t>
  </si>
  <si>
    <t>毕汝跃</t>
  </si>
  <si>
    <t>1358165153</t>
  </si>
  <si>
    <t>2022/03/15</t>
  </si>
  <si>
    <t>342.00</t>
  </si>
  <si>
    <t>1359183899</t>
  </si>
  <si>
    <t>王润红</t>
  </si>
  <si>
    <t>1363436104</t>
  </si>
  <si>
    <t>李晨龙</t>
  </si>
  <si>
    <t>心怡标准房</t>
  </si>
  <si>
    <t>2022/03/18</t>
  </si>
  <si>
    <t>2022/03/19</t>
  </si>
  <si>
    <t>430.00</t>
  </si>
  <si>
    <t>和平热龙温泉度假村</t>
  </si>
  <si>
    <t>小计:460.00</t>
  </si>
  <si>
    <t>1360412777</t>
  </si>
  <si>
    <t>李晓林</t>
  </si>
  <si>
    <t>南湖东岸河景别墅（大床）</t>
  </si>
  <si>
    <t>2022/03/16</t>
  </si>
  <si>
    <t>460.00</t>
  </si>
  <si>
    <t>贵阳溪山里酒店</t>
  </si>
  <si>
    <t>小计:897.00</t>
  </si>
  <si>
    <t>1362784926</t>
  </si>
  <si>
    <t>唐治会</t>
  </si>
  <si>
    <t>高级精致房</t>
  </si>
  <si>
    <t>2022/03/17</t>
  </si>
  <si>
    <t>290.00</t>
  </si>
  <si>
    <t>1362852149</t>
  </si>
  <si>
    <t>裘德河</t>
  </si>
  <si>
    <t>1363884471</t>
  </si>
  <si>
    <t>178351</t>
  </si>
  <si>
    <t>杨平</t>
  </si>
  <si>
    <t>高级大床房</t>
  </si>
  <si>
    <t>317.00</t>
  </si>
  <si>
    <t>维也纳国际酒店(肇庆七星岩星湖景区店)</t>
  </si>
  <si>
    <t>小计:900.00</t>
  </si>
  <si>
    <t>1362277744</t>
  </si>
  <si>
    <t>何桥珍</t>
  </si>
  <si>
    <t>湖景大床房</t>
  </si>
  <si>
    <t>310.00</t>
  </si>
  <si>
    <t>1362477156</t>
  </si>
  <si>
    <t>区新明</t>
  </si>
  <si>
    <t>305.00</t>
  </si>
  <si>
    <t>1362739752</t>
  </si>
  <si>
    <t>千贤昊</t>
  </si>
  <si>
    <t>山景双床房</t>
  </si>
  <si>
    <t>285.00</t>
  </si>
  <si>
    <t>英德徐家庄旅游度假村</t>
  </si>
  <si>
    <t>小计:595.00</t>
  </si>
  <si>
    <t>1360328241</t>
  </si>
  <si>
    <t>刘影花</t>
  </si>
  <si>
    <t>绣山居双人木屋</t>
  </si>
  <si>
    <t>245.00</t>
  </si>
  <si>
    <t>1363668325</t>
  </si>
  <si>
    <t>22034636</t>
  </si>
  <si>
    <t>王艳芳</t>
  </si>
  <si>
    <t>锦绣居亲子阁楼泡池木屋</t>
  </si>
  <si>
    <t>350.00</t>
  </si>
  <si>
    <t>舟山新海景大酒店</t>
  </si>
  <si>
    <t>小计:780.00</t>
  </si>
  <si>
    <t>1357061126</t>
  </si>
  <si>
    <t>李成波</t>
  </si>
  <si>
    <t>商务双床房</t>
  </si>
  <si>
    <t>130.00</t>
  </si>
  <si>
    <t>1357541600</t>
  </si>
  <si>
    <t>武增川</t>
  </si>
  <si>
    <t>1358242404</t>
  </si>
  <si>
    <t>1358540400</t>
  </si>
  <si>
    <t>260.00</t>
  </si>
  <si>
    <t>1361224673</t>
  </si>
  <si>
    <t>蔡峥峥</t>
  </si>
  <si>
    <t>格林豪泰酒店(东至丽山秀水店)</t>
  </si>
  <si>
    <t>小计:1260.00</t>
  </si>
  <si>
    <t>1357857844</t>
  </si>
  <si>
    <t>李江志</t>
  </si>
  <si>
    <t>1.8m商务大床房</t>
  </si>
  <si>
    <t>140.00</t>
  </si>
  <si>
    <t>1358965560</t>
  </si>
  <si>
    <t>1359149548</t>
  </si>
  <si>
    <t>陈飞</t>
  </si>
  <si>
    <t>1359238916</t>
  </si>
  <si>
    <t>慈星星</t>
  </si>
  <si>
    <t>1361086555</t>
  </si>
  <si>
    <t>1362284854</t>
  </si>
  <si>
    <t>钱成</t>
  </si>
  <si>
    <t>1362323147</t>
  </si>
  <si>
    <t>1363568534</t>
  </si>
  <si>
    <t>1364646548</t>
  </si>
  <si>
    <t>2022/03/20</t>
  </si>
  <si>
    <t>合作诺桑洲际酒店</t>
  </si>
  <si>
    <t>小计:1072.00</t>
  </si>
  <si>
    <t>1358946418</t>
  </si>
  <si>
    <t>纪凤虎</t>
  </si>
  <si>
    <t>商务大床房</t>
  </si>
  <si>
    <t>268.00</t>
  </si>
  <si>
    <t>1359017228</t>
  </si>
  <si>
    <t>斗格吉</t>
  </si>
  <si>
    <t>商务标间</t>
  </si>
  <si>
    <t>1360079410</t>
  </si>
  <si>
    <t>1360144855</t>
  </si>
  <si>
    <t>王晓安</t>
  </si>
  <si>
    <t>连山江景酒店</t>
  </si>
  <si>
    <t>小计:624.00</t>
  </si>
  <si>
    <t>1360064309</t>
  </si>
  <si>
    <t>刘文鑫</t>
  </si>
  <si>
    <t>208.00</t>
  </si>
  <si>
    <t>1365143581</t>
  </si>
  <si>
    <t>余构喜</t>
  </si>
  <si>
    <t>1365148313</t>
  </si>
  <si>
    <t>黄兆总</t>
  </si>
  <si>
    <t>其他应收/应付</t>
  </si>
  <si>
    <t>金额</t>
  </si>
  <si>
    <t>调整原因</t>
  </si>
  <si>
    <t>调整1358540400,供应商谢女士告知同意取消最后一晚</t>
  </si>
  <si>
    <t>，</t>
  </si>
  <si>
    <t>202203172041270022</t>
  </si>
  <si>
    <t>202203172206170022</t>
  </si>
  <si>
    <t>202203182126490022</t>
  </si>
  <si>
    <t>202203141230360025</t>
  </si>
  <si>
    <t>202203141400450020</t>
  </si>
  <si>
    <t>202203151357500025</t>
  </si>
  <si>
    <t>202203151350000020</t>
  </si>
  <si>
    <t>A220322114529481</t>
  </si>
  <si>
    <t>房集：i220322114505 1969元</t>
  </si>
  <si>
    <t>总计：8944元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</si>
  <si>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</si>
  <si>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</si>
  <si>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</si>
  <si>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</si>
  <si>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</si>
  <si>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</si>
  <si>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</si>
  <si>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</si>
  <si>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</si>
  <si>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</si>
  <si>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</si>
  <si>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</si>
  <si>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</si>
  <si>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</si>
  <si>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</si>
  <si>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</si>
  <si>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</si>
  <si>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</si>
  <si>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</si>
  <si>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</si>
  <si>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2474879</t>
  </si>
  <si>
    <t>2022-03-20</t>
  </si>
  <si>
    <t>退房日周结</t>
  </si>
  <si>
    <t>RMB</t>
  </si>
  <si>
    <t>0</t>
  </si>
  <si>
    <t>同程艺龙国内酒店EBK</t>
  </si>
  <si>
    <t>3703</t>
  </si>
  <si>
    <t>2022-03-19 22:01:14</t>
  </si>
  <si>
    <t>否</t>
  </si>
  <si>
    <t>广州汇登信息科技有限公司</t>
  </si>
  <si>
    <t>直采</t>
  </si>
  <si>
    <t>2474872</t>
  </si>
  <si>
    <t>2022-03-19 21:55:21</t>
  </si>
  <si>
    <t>2473954</t>
  </si>
  <si>
    <t>2022-03-19 11:35:55</t>
  </si>
  <si>
    <t>2022-03-18</t>
  </si>
  <si>
    <t>2472790</t>
  </si>
  <si>
    <t>2022-03-18 15:34:31</t>
  </si>
  <si>
    <t>2472638</t>
  </si>
  <si>
    <t>2022-03-18 13:14:24</t>
  </si>
  <si>
    <t>2472387</t>
  </si>
  <si>
    <t>2022-03-18 10:23:48</t>
  </si>
  <si>
    <t>2022-03-17</t>
  </si>
  <si>
    <t>2471693</t>
  </si>
  <si>
    <t>2022-03-17 19:50:52</t>
  </si>
  <si>
    <t>2471157</t>
  </si>
  <si>
    <t>2022-03-17 14:16:56</t>
  </si>
  <si>
    <t>2470844</t>
  </si>
  <si>
    <t>2022-03-17 11:01:36</t>
  </si>
  <si>
    <t>2470775</t>
  </si>
  <si>
    <t>2022-03-17 10:25:53</t>
  </si>
  <si>
    <t>2470766</t>
  </si>
  <si>
    <t>2022-03-17 10:55:17</t>
  </si>
  <si>
    <t>2022-03-16</t>
  </si>
  <si>
    <t>2469323</t>
  </si>
  <si>
    <t>2022-03-16 12:21:21</t>
  </si>
  <si>
    <t>2469081</t>
  </si>
  <si>
    <t>2022-03-16 09:11:29</t>
  </si>
  <si>
    <t>2022-03-15</t>
  </si>
  <si>
    <t>2468405</t>
  </si>
  <si>
    <t>2022-03-15 19:16:39</t>
  </si>
  <si>
    <t>2468179</t>
  </si>
  <si>
    <t>2022-03-15 17:37:18</t>
  </si>
  <si>
    <t>1360242913</t>
  </si>
  <si>
    <t>2468000</t>
  </si>
  <si>
    <t>欢墅·精品度假别墅(武夷山山外山店)</t>
  </si>
  <si>
    <t>饶银发</t>
  </si>
  <si>
    <t>165.00</t>
  </si>
  <si>
    <t>2022-03-15 15:55:15</t>
  </si>
  <si>
    <t>2467594</t>
  </si>
  <si>
    <t>2022-03-15 12:49:18</t>
  </si>
  <si>
    <t>2022-03-14</t>
  </si>
  <si>
    <t>2466657</t>
  </si>
  <si>
    <t>2022-03-14 18:38:32</t>
  </si>
  <si>
    <t>2466489</t>
  </si>
  <si>
    <t>2022-03-14 17:27:48</t>
  </si>
  <si>
    <t>2466403</t>
  </si>
  <si>
    <t>2022-03-14 16:48:12</t>
  </si>
  <si>
    <t>2466042</t>
  </si>
  <si>
    <t>2022-03-14 12:55:51</t>
  </si>
  <si>
    <t>2465702</t>
  </si>
  <si>
    <t>-130</t>
  </si>
  <si>
    <t>2022-03-14 08:18:58</t>
  </si>
  <si>
    <t>2022-03-13</t>
  </si>
  <si>
    <t>2465380</t>
  </si>
  <si>
    <t>2022-03-13 22:18:18</t>
  </si>
  <si>
    <t>2465229</t>
  </si>
  <si>
    <t>2022-03-13 20:41:40</t>
  </si>
  <si>
    <t>2464645</t>
  </si>
  <si>
    <t>2022-03-13 13:59:29</t>
  </si>
  <si>
    <t>2464583</t>
  </si>
  <si>
    <t>罗子晴,毕汝跃</t>
  </si>
  <si>
    <t>688.00</t>
  </si>
  <si>
    <t>2022-03-13 13:24:09</t>
  </si>
  <si>
    <t>2464285</t>
  </si>
  <si>
    <t>2022-03-13 08:22:39</t>
  </si>
  <si>
    <t>2022-03-12</t>
  </si>
  <si>
    <t>2463906</t>
  </si>
  <si>
    <t>2022-03-12 21:07:22</t>
  </si>
  <si>
    <t>2463247</t>
  </si>
  <si>
    <t>2022-03-12 15:32:48</t>
  </si>
  <si>
    <t>1354479227</t>
  </si>
  <si>
    <t>2022-03-10</t>
  </si>
  <si>
    <t>2459708</t>
  </si>
  <si>
    <t>北京中信金陵酒店</t>
  </si>
  <si>
    <t>赵梦非</t>
  </si>
  <si>
    <t>820.00</t>
  </si>
  <si>
    <t>2022-03-10 15:26:16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</si>
</sst>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7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12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9</v>
      </c>
      <c r="K12" t="s">
        <v>12</v>
      </c>
      <c r="L12" t="s">
        <v>31</v>
      </c>
    </row>
    <row r="13" spans="2:12">
      <c r="B13" t="s">
        <v>24</v>
      </c>
      <c r="C13" t="s">
        <v>32</v>
      </c>
      <c r="D13" t="s">
        <v>12</v>
      </c>
      <c r="E13" t="s">
        <v>33</v>
      </c>
      <c r="F13" t="s">
        <v>34</v>
      </c>
      <c r="G13" t="s">
        <v>35</v>
      </c>
      <c r="H13" t="s">
        <v>29</v>
      </c>
      <c r="I13" t="s">
        <v>36</v>
      </c>
      <c r="J13" t="s">
        <v>9</v>
      </c>
      <c r="K13" t="s">
        <v>12</v>
      </c>
      <c r="L13" t="s">
        <v>37</v>
      </c>
    </row>
    <row r="14" spans="2:12">
      <c r="B14" t="s">
        <v>24</v>
      </c>
      <c r="C14" t="s">
        <v>32</v>
      </c>
      <c r="D14" t="s">
        <v>12</v>
      </c>
      <c r="E14" t="s">
        <v>38</v>
      </c>
      <c r="F14" t="s">
        <v>34</v>
      </c>
      <c r="G14" t="s">
        <v>35</v>
      </c>
      <c r="H14" t="s">
        <v>29</v>
      </c>
      <c r="I14" t="s">
        <v>36</v>
      </c>
      <c r="J14" t="s">
        <v>9</v>
      </c>
      <c r="K14" t="s">
        <v>12</v>
      </c>
      <c r="L14" t="s">
        <v>37</v>
      </c>
    </row>
    <row r="15" spans="2:12">
      <c r="B15" t="s">
        <v>24</v>
      </c>
      <c r="C15" t="s">
        <v>39</v>
      </c>
      <c r="D15" t="s">
        <v>12</v>
      </c>
      <c r="E15" t="s">
        <v>26</v>
      </c>
      <c r="F15" t="s">
        <v>27</v>
      </c>
      <c r="G15" t="s">
        <v>29</v>
      </c>
      <c r="H15" t="s">
        <v>40</v>
      </c>
      <c r="I15" t="s">
        <v>36</v>
      </c>
      <c r="J15" t="s">
        <v>9</v>
      </c>
      <c r="K15" t="s">
        <v>12</v>
      </c>
      <c r="L15" t="s">
        <v>41</v>
      </c>
    </row>
    <row r="16" spans="2:12">
      <c r="B16" t="s">
        <v>24</v>
      </c>
      <c r="C16" t="s">
        <v>42</v>
      </c>
      <c r="D16" t="s">
        <v>12</v>
      </c>
      <c r="E16" t="s">
        <v>43</v>
      </c>
      <c r="F16" t="s">
        <v>27</v>
      </c>
      <c r="G16" t="s">
        <v>29</v>
      </c>
      <c r="H16" t="s">
        <v>40</v>
      </c>
      <c r="I16" t="s">
        <v>36</v>
      </c>
      <c r="J16" t="s">
        <v>9</v>
      </c>
      <c r="K16" t="s">
        <v>12</v>
      </c>
      <c r="L16" t="s">
        <v>41</v>
      </c>
    </row>
    <row r="17" spans="2:12">
      <c r="B17" t="s">
        <v>24</v>
      </c>
      <c r="C17" t="s">
        <v>44</v>
      </c>
      <c r="D17" t="s">
        <v>12</v>
      </c>
      <c r="E17" t="s">
        <v>45</v>
      </c>
      <c r="F17" t="s">
        <v>46</v>
      </c>
      <c r="G17" t="s">
        <v>47</v>
      </c>
      <c r="H17" t="s">
        <v>48</v>
      </c>
      <c r="I17" t="s">
        <v>36</v>
      </c>
      <c r="J17" t="s">
        <v>9</v>
      </c>
      <c r="K17" t="s">
        <v>12</v>
      </c>
      <c r="L17" t="s">
        <v>49</v>
      </c>
    </row>
    <row r="18" spans="2:12">
      <c r="B18" s="3" t="s">
        <v>50</v>
      </c>
      <c r="C18" s="3" t="s">
        <v>12</v>
      </c>
      <c r="D18" s="3" t="s">
        <v>12</v>
      </c>
      <c r="E18" s="3" t="s">
        <v>12</v>
      </c>
      <c r="F18" s="3" t="s">
        <v>51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  <c r="L18" s="3" t="s">
        <v>12</v>
      </c>
    </row>
    <row r="19" spans="2:12">
      <c r="B19" s="3" t="s">
        <v>14</v>
      </c>
      <c r="C19" s="3" t="s">
        <v>15</v>
      </c>
      <c r="D19" s="3" t="s">
        <v>16</v>
      </c>
      <c r="E19" s="3" t="s">
        <v>17</v>
      </c>
      <c r="F19" s="3" t="s">
        <v>18</v>
      </c>
      <c r="G19" s="3" t="s">
        <v>19</v>
      </c>
      <c r="H19" s="3" t="s">
        <v>20</v>
      </c>
      <c r="I19" s="3" t="s">
        <v>21</v>
      </c>
      <c r="J19" s="3" t="s">
        <v>4</v>
      </c>
      <c r="K19" s="3" t="s">
        <v>22</v>
      </c>
      <c r="L19" s="3" t="s">
        <v>23</v>
      </c>
    </row>
    <row r="20" spans="2:12">
      <c r="B20" t="s">
        <v>24</v>
      </c>
      <c r="C20" t="s">
        <v>52</v>
      </c>
      <c r="D20" t="s">
        <v>12</v>
      </c>
      <c r="E20" t="s">
        <v>53</v>
      </c>
      <c r="F20" t="s">
        <v>54</v>
      </c>
      <c r="G20" t="s">
        <v>40</v>
      </c>
      <c r="H20" t="s">
        <v>55</v>
      </c>
      <c r="I20" t="s">
        <v>36</v>
      </c>
      <c r="J20" t="s">
        <v>9</v>
      </c>
      <c r="K20" t="s">
        <v>12</v>
      </c>
      <c r="L20" t="s">
        <v>56</v>
      </c>
    </row>
    <row r="21" spans="2:12">
      <c r="B21" s="3" t="s">
        <v>57</v>
      </c>
      <c r="C21" s="3" t="s">
        <v>12</v>
      </c>
      <c r="D21" s="3" t="s">
        <v>12</v>
      </c>
      <c r="E21" s="3" t="s">
        <v>12</v>
      </c>
      <c r="F21" s="3" t="s">
        <v>58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2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4</v>
      </c>
      <c r="K22" s="3" t="s">
        <v>22</v>
      </c>
      <c r="L22" s="3" t="s">
        <v>23</v>
      </c>
    </row>
    <row r="23" spans="2:12">
      <c r="B23" t="s">
        <v>24</v>
      </c>
      <c r="C23" t="s">
        <v>59</v>
      </c>
      <c r="D23" t="s">
        <v>12</v>
      </c>
      <c r="E23" t="s">
        <v>60</v>
      </c>
      <c r="F23" t="s">
        <v>61</v>
      </c>
      <c r="G23" t="s">
        <v>62</v>
      </c>
      <c r="H23" t="s">
        <v>47</v>
      </c>
      <c r="I23" t="s">
        <v>36</v>
      </c>
      <c r="J23" t="s">
        <v>9</v>
      </c>
      <c r="K23" t="s">
        <v>12</v>
      </c>
      <c r="L23" t="s">
        <v>63</v>
      </c>
    </row>
    <row r="24" spans="2:12">
      <c r="B24" t="s">
        <v>24</v>
      </c>
      <c r="C24" t="s">
        <v>64</v>
      </c>
      <c r="D24" t="s">
        <v>12</v>
      </c>
      <c r="E24" t="s">
        <v>65</v>
      </c>
      <c r="F24" t="s">
        <v>61</v>
      </c>
      <c r="G24" t="s">
        <v>62</v>
      </c>
      <c r="H24" t="s">
        <v>47</v>
      </c>
      <c r="I24" t="s">
        <v>36</v>
      </c>
      <c r="J24" t="s">
        <v>9</v>
      </c>
      <c r="K24" t="s">
        <v>12</v>
      </c>
      <c r="L24" t="s">
        <v>63</v>
      </c>
    </row>
    <row r="25" spans="2:12">
      <c r="B25" t="s">
        <v>24</v>
      </c>
      <c r="C25" t="s">
        <v>66</v>
      </c>
      <c r="D25" t="s">
        <v>67</v>
      </c>
      <c r="E25" t="s">
        <v>68</v>
      </c>
      <c r="F25" t="s">
        <v>69</v>
      </c>
      <c r="G25" t="s">
        <v>47</v>
      </c>
      <c r="H25" t="s">
        <v>48</v>
      </c>
      <c r="I25" t="s">
        <v>36</v>
      </c>
      <c r="J25" t="s">
        <v>9</v>
      </c>
      <c r="K25" t="s">
        <v>12</v>
      </c>
      <c r="L25" t="s">
        <v>70</v>
      </c>
    </row>
    <row r="26" spans="2:12">
      <c r="B26" s="3" t="s">
        <v>71</v>
      </c>
      <c r="C26" s="3" t="s">
        <v>12</v>
      </c>
      <c r="D26" s="3" t="s">
        <v>12</v>
      </c>
      <c r="E26" s="3" t="s">
        <v>12</v>
      </c>
      <c r="F26" s="3" t="s">
        <v>72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2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  <c r="L27" s="3" t="s">
        <v>23</v>
      </c>
    </row>
    <row r="28" spans="2:12">
      <c r="B28" t="s">
        <v>24</v>
      </c>
      <c r="C28" t="s">
        <v>73</v>
      </c>
      <c r="D28" t="s">
        <v>12</v>
      </c>
      <c r="E28" t="s">
        <v>74</v>
      </c>
      <c r="F28" t="s">
        <v>75</v>
      </c>
      <c r="G28" t="s">
        <v>62</v>
      </c>
      <c r="H28" t="s">
        <v>47</v>
      </c>
      <c r="I28" t="s">
        <v>36</v>
      </c>
      <c r="J28" t="s">
        <v>9</v>
      </c>
      <c r="K28" t="s">
        <v>12</v>
      </c>
      <c r="L28" t="s">
        <v>76</v>
      </c>
    </row>
    <row r="29" spans="2:12">
      <c r="B29" t="s">
        <v>24</v>
      </c>
      <c r="C29" t="s">
        <v>77</v>
      </c>
      <c r="D29" t="s">
        <v>12</v>
      </c>
      <c r="E29" t="s">
        <v>78</v>
      </c>
      <c r="F29" t="s">
        <v>75</v>
      </c>
      <c r="G29" t="s">
        <v>62</v>
      </c>
      <c r="H29" t="s">
        <v>47</v>
      </c>
      <c r="I29" t="s">
        <v>36</v>
      </c>
      <c r="J29" t="s">
        <v>9</v>
      </c>
      <c r="K29" t="s">
        <v>12</v>
      </c>
      <c r="L29" t="s">
        <v>79</v>
      </c>
    </row>
    <row r="30" spans="2:12">
      <c r="B30" t="s">
        <v>24</v>
      </c>
      <c r="C30" t="s">
        <v>80</v>
      </c>
      <c r="D30" t="s">
        <v>12</v>
      </c>
      <c r="E30" t="s">
        <v>81</v>
      </c>
      <c r="F30" t="s">
        <v>82</v>
      </c>
      <c r="G30" t="s">
        <v>62</v>
      </c>
      <c r="H30" t="s">
        <v>47</v>
      </c>
      <c r="I30" t="s">
        <v>36</v>
      </c>
      <c r="J30" t="s">
        <v>9</v>
      </c>
      <c r="K30" t="s">
        <v>12</v>
      </c>
      <c r="L30" t="s">
        <v>83</v>
      </c>
    </row>
    <row r="31" spans="2:12">
      <c r="B31" s="3" t="s">
        <v>84</v>
      </c>
      <c r="C31" s="3" t="s">
        <v>12</v>
      </c>
      <c r="D31" s="3" t="s">
        <v>12</v>
      </c>
      <c r="E31" s="3" t="s">
        <v>12</v>
      </c>
      <c r="F31" s="3" t="s">
        <v>85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2:12"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4</v>
      </c>
      <c r="K32" s="3" t="s">
        <v>22</v>
      </c>
      <c r="L32" s="3" t="s">
        <v>23</v>
      </c>
    </row>
    <row r="33" spans="2:12">
      <c r="B33" t="s">
        <v>24</v>
      </c>
      <c r="C33" t="s">
        <v>86</v>
      </c>
      <c r="D33" t="s">
        <v>12</v>
      </c>
      <c r="E33" t="s">
        <v>87</v>
      </c>
      <c r="F33" t="s">
        <v>88</v>
      </c>
      <c r="G33" t="s">
        <v>40</v>
      </c>
      <c r="H33" t="s">
        <v>55</v>
      </c>
      <c r="I33" t="s">
        <v>36</v>
      </c>
      <c r="J33" t="s">
        <v>9</v>
      </c>
      <c r="K33" t="s">
        <v>12</v>
      </c>
      <c r="L33" t="s">
        <v>89</v>
      </c>
    </row>
    <row r="34" spans="2:12">
      <c r="B34" t="s">
        <v>24</v>
      </c>
      <c r="C34" t="s">
        <v>90</v>
      </c>
      <c r="D34" t="s">
        <v>91</v>
      </c>
      <c r="E34" t="s">
        <v>92</v>
      </c>
      <c r="F34" t="s">
        <v>93</v>
      </c>
      <c r="G34" t="s">
        <v>47</v>
      </c>
      <c r="H34" t="s">
        <v>48</v>
      </c>
      <c r="I34" t="s">
        <v>36</v>
      </c>
      <c r="J34" t="s">
        <v>9</v>
      </c>
      <c r="K34" t="s">
        <v>12</v>
      </c>
      <c r="L34" t="s">
        <v>94</v>
      </c>
    </row>
    <row r="35" spans="2:12">
      <c r="B35" s="3" t="s">
        <v>95</v>
      </c>
      <c r="C35" s="3" t="s">
        <v>12</v>
      </c>
      <c r="D35" s="3" t="s">
        <v>12</v>
      </c>
      <c r="E35" s="3" t="s">
        <v>12</v>
      </c>
      <c r="F35" s="3" t="s">
        <v>96</v>
      </c>
      <c r="G35" s="3" t="s">
        <v>12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</row>
    <row r="36" spans="2:12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19</v>
      </c>
      <c r="H36" s="3" t="s">
        <v>20</v>
      </c>
      <c r="I36" s="3" t="s">
        <v>21</v>
      </c>
      <c r="J36" s="3" t="s">
        <v>4</v>
      </c>
      <c r="K36" s="3" t="s">
        <v>22</v>
      </c>
      <c r="L36" s="3" t="s">
        <v>23</v>
      </c>
    </row>
    <row r="37" spans="2:12">
      <c r="B37" t="s">
        <v>24</v>
      </c>
      <c r="C37" t="s">
        <v>97</v>
      </c>
      <c r="D37" t="s">
        <v>12</v>
      </c>
      <c r="E37" t="s">
        <v>98</v>
      </c>
      <c r="F37" t="s">
        <v>99</v>
      </c>
      <c r="G37" t="s">
        <v>35</v>
      </c>
      <c r="H37" t="s">
        <v>29</v>
      </c>
      <c r="I37" t="s">
        <v>36</v>
      </c>
      <c r="J37" t="s">
        <v>9</v>
      </c>
      <c r="K37" t="s">
        <v>12</v>
      </c>
      <c r="L37" t="s">
        <v>100</v>
      </c>
    </row>
    <row r="38" spans="2:12">
      <c r="B38" t="s">
        <v>24</v>
      </c>
      <c r="C38" t="s">
        <v>101</v>
      </c>
      <c r="D38" t="s">
        <v>12</v>
      </c>
      <c r="E38" t="s">
        <v>102</v>
      </c>
      <c r="F38" t="s">
        <v>99</v>
      </c>
      <c r="G38" t="s">
        <v>35</v>
      </c>
      <c r="H38" t="s">
        <v>29</v>
      </c>
      <c r="I38" t="s">
        <v>36</v>
      </c>
      <c r="J38" t="s">
        <v>9</v>
      </c>
      <c r="K38" t="s">
        <v>12</v>
      </c>
      <c r="L38" t="s">
        <v>100</v>
      </c>
    </row>
    <row r="39" spans="2:12">
      <c r="B39" t="s">
        <v>24</v>
      </c>
      <c r="C39" t="s">
        <v>103</v>
      </c>
      <c r="D39" t="s">
        <v>12</v>
      </c>
      <c r="E39" t="s">
        <v>98</v>
      </c>
      <c r="F39" t="s">
        <v>99</v>
      </c>
      <c r="G39" t="s">
        <v>29</v>
      </c>
      <c r="H39" t="s">
        <v>40</v>
      </c>
      <c r="I39" t="s">
        <v>36</v>
      </c>
      <c r="J39" t="s">
        <v>9</v>
      </c>
      <c r="K39" t="s">
        <v>12</v>
      </c>
      <c r="L39" t="s">
        <v>100</v>
      </c>
    </row>
    <row r="40" spans="2:12">
      <c r="B40" t="s">
        <v>24</v>
      </c>
      <c r="C40" t="s">
        <v>104</v>
      </c>
      <c r="D40" t="s">
        <v>12</v>
      </c>
      <c r="E40" t="s">
        <v>102</v>
      </c>
      <c r="F40" t="s">
        <v>99</v>
      </c>
      <c r="G40" t="s">
        <v>29</v>
      </c>
      <c r="H40" t="s">
        <v>55</v>
      </c>
      <c r="I40" t="s">
        <v>30</v>
      </c>
      <c r="J40" t="s">
        <v>9</v>
      </c>
      <c r="K40" t="s">
        <v>12</v>
      </c>
      <c r="L40" t="s">
        <v>105</v>
      </c>
    </row>
    <row r="41" spans="2:12">
      <c r="B41" t="s">
        <v>24</v>
      </c>
      <c r="C41" t="s">
        <v>106</v>
      </c>
      <c r="D41" t="s">
        <v>12</v>
      </c>
      <c r="E41" t="s">
        <v>107</v>
      </c>
      <c r="F41" t="s">
        <v>99</v>
      </c>
      <c r="G41" t="s">
        <v>55</v>
      </c>
      <c r="H41" t="s">
        <v>62</v>
      </c>
      <c r="I41" t="s">
        <v>36</v>
      </c>
      <c r="J41" t="s">
        <v>9</v>
      </c>
      <c r="K41" t="s">
        <v>12</v>
      </c>
      <c r="L41" t="s">
        <v>100</v>
      </c>
    </row>
    <row r="42" spans="2:12">
      <c r="B42" s="3" t="s">
        <v>108</v>
      </c>
      <c r="C42" s="3" t="s">
        <v>12</v>
      </c>
      <c r="D42" s="3" t="s">
        <v>12</v>
      </c>
      <c r="E42" s="3" t="s">
        <v>12</v>
      </c>
      <c r="F42" s="3" t="s">
        <v>109</v>
      </c>
      <c r="G42" s="3" t="s">
        <v>12</v>
      </c>
      <c r="H42" s="3" t="s">
        <v>12</v>
      </c>
      <c r="I42" s="3" t="s">
        <v>12</v>
      </c>
      <c r="J42" s="3" t="s">
        <v>12</v>
      </c>
      <c r="K42" s="3" t="s">
        <v>12</v>
      </c>
      <c r="L42" s="3" t="s">
        <v>12</v>
      </c>
    </row>
    <row r="43" spans="2:12"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4</v>
      </c>
      <c r="K43" s="3" t="s">
        <v>22</v>
      </c>
      <c r="L43" s="3" t="s">
        <v>23</v>
      </c>
    </row>
    <row r="44" spans="2:12">
      <c r="B44" t="s">
        <v>24</v>
      </c>
      <c r="C44" t="s">
        <v>110</v>
      </c>
      <c r="D44" t="s">
        <v>12</v>
      </c>
      <c r="E44" t="s">
        <v>111</v>
      </c>
      <c r="F44" t="s">
        <v>112</v>
      </c>
      <c r="G44" t="s">
        <v>35</v>
      </c>
      <c r="H44" t="s">
        <v>29</v>
      </c>
      <c r="I44" t="s">
        <v>36</v>
      </c>
      <c r="J44" t="s">
        <v>9</v>
      </c>
      <c r="K44" t="s">
        <v>12</v>
      </c>
      <c r="L44" t="s">
        <v>113</v>
      </c>
    </row>
    <row r="45" spans="2:12">
      <c r="B45" t="s">
        <v>24</v>
      </c>
      <c r="C45" t="s">
        <v>114</v>
      </c>
      <c r="D45" t="s">
        <v>12</v>
      </c>
      <c r="E45" t="s">
        <v>111</v>
      </c>
      <c r="F45" t="s">
        <v>112</v>
      </c>
      <c r="G45" t="s">
        <v>29</v>
      </c>
      <c r="H45" t="s">
        <v>40</v>
      </c>
      <c r="I45" t="s">
        <v>36</v>
      </c>
      <c r="J45" t="s">
        <v>9</v>
      </c>
      <c r="K45" t="s">
        <v>12</v>
      </c>
      <c r="L45" t="s">
        <v>113</v>
      </c>
    </row>
    <row r="46" spans="2:12">
      <c r="B46" t="s">
        <v>24</v>
      </c>
      <c r="C46" t="s">
        <v>115</v>
      </c>
      <c r="D46" t="s">
        <v>12</v>
      </c>
      <c r="E46" t="s">
        <v>116</v>
      </c>
      <c r="F46" t="s">
        <v>112</v>
      </c>
      <c r="G46" t="s">
        <v>29</v>
      </c>
      <c r="H46" t="s">
        <v>40</v>
      </c>
      <c r="I46" t="s">
        <v>36</v>
      </c>
      <c r="J46" t="s">
        <v>9</v>
      </c>
      <c r="K46" t="s">
        <v>12</v>
      </c>
      <c r="L46" t="s">
        <v>113</v>
      </c>
    </row>
    <row r="47" spans="2:12">
      <c r="B47" t="s">
        <v>24</v>
      </c>
      <c r="C47" t="s">
        <v>117</v>
      </c>
      <c r="D47" t="s">
        <v>12</v>
      </c>
      <c r="E47" t="s">
        <v>118</v>
      </c>
      <c r="F47" t="s">
        <v>112</v>
      </c>
      <c r="G47" t="s">
        <v>29</v>
      </c>
      <c r="H47" t="s">
        <v>40</v>
      </c>
      <c r="I47" t="s">
        <v>36</v>
      </c>
      <c r="J47" t="s">
        <v>9</v>
      </c>
      <c r="K47" t="s">
        <v>12</v>
      </c>
      <c r="L47" t="s">
        <v>113</v>
      </c>
    </row>
    <row r="48" spans="2:12">
      <c r="B48" t="s">
        <v>24</v>
      </c>
      <c r="C48" t="s">
        <v>119</v>
      </c>
      <c r="D48" t="s">
        <v>12</v>
      </c>
      <c r="E48" t="s">
        <v>111</v>
      </c>
      <c r="F48" t="s">
        <v>112</v>
      </c>
      <c r="G48" t="s">
        <v>55</v>
      </c>
      <c r="H48" t="s">
        <v>62</v>
      </c>
      <c r="I48" t="s">
        <v>36</v>
      </c>
      <c r="J48" t="s">
        <v>9</v>
      </c>
      <c r="K48" t="s">
        <v>12</v>
      </c>
      <c r="L48" t="s">
        <v>113</v>
      </c>
    </row>
    <row r="49" spans="2:12">
      <c r="B49" t="s">
        <v>24</v>
      </c>
      <c r="C49" t="s">
        <v>120</v>
      </c>
      <c r="D49" t="s">
        <v>12</v>
      </c>
      <c r="E49" t="s">
        <v>121</v>
      </c>
      <c r="F49" t="s">
        <v>112</v>
      </c>
      <c r="G49" t="s">
        <v>62</v>
      </c>
      <c r="H49" t="s">
        <v>47</v>
      </c>
      <c r="I49" t="s">
        <v>36</v>
      </c>
      <c r="J49" t="s">
        <v>9</v>
      </c>
      <c r="K49" t="s">
        <v>12</v>
      </c>
      <c r="L49" t="s">
        <v>113</v>
      </c>
    </row>
    <row r="50" spans="2:12">
      <c r="B50" t="s">
        <v>24</v>
      </c>
      <c r="C50" t="s">
        <v>122</v>
      </c>
      <c r="D50" t="s">
        <v>12</v>
      </c>
      <c r="E50" t="s">
        <v>111</v>
      </c>
      <c r="F50" t="s">
        <v>112</v>
      </c>
      <c r="G50" t="s">
        <v>62</v>
      </c>
      <c r="H50" t="s">
        <v>47</v>
      </c>
      <c r="I50" t="s">
        <v>36</v>
      </c>
      <c r="J50" t="s">
        <v>9</v>
      </c>
      <c r="K50" t="s">
        <v>12</v>
      </c>
      <c r="L50" t="s">
        <v>113</v>
      </c>
    </row>
    <row r="51" spans="2:12">
      <c r="B51" t="s">
        <v>24</v>
      </c>
      <c r="C51" t="s">
        <v>123</v>
      </c>
      <c r="D51" t="s">
        <v>12</v>
      </c>
      <c r="E51" t="s">
        <v>111</v>
      </c>
      <c r="F51" t="s">
        <v>112</v>
      </c>
      <c r="G51" t="s">
        <v>47</v>
      </c>
      <c r="H51" t="s">
        <v>48</v>
      </c>
      <c r="I51" t="s">
        <v>36</v>
      </c>
      <c r="J51" t="s">
        <v>9</v>
      </c>
      <c r="K51" t="s">
        <v>12</v>
      </c>
      <c r="L51" t="s">
        <v>113</v>
      </c>
    </row>
    <row r="52" spans="2:12">
      <c r="B52" t="s">
        <v>24</v>
      </c>
      <c r="C52" t="s">
        <v>124</v>
      </c>
      <c r="D52" t="s">
        <v>12</v>
      </c>
      <c r="E52" t="s">
        <v>111</v>
      </c>
      <c r="F52" t="s">
        <v>112</v>
      </c>
      <c r="G52" t="s">
        <v>48</v>
      </c>
      <c r="H52" t="s">
        <v>125</v>
      </c>
      <c r="I52" t="s">
        <v>36</v>
      </c>
      <c r="J52" t="s">
        <v>9</v>
      </c>
      <c r="K52" t="s">
        <v>12</v>
      </c>
      <c r="L52" t="s">
        <v>113</v>
      </c>
    </row>
    <row r="53" spans="2:12">
      <c r="B53" s="3" t="s">
        <v>126</v>
      </c>
      <c r="C53" s="3" t="s">
        <v>12</v>
      </c>
      <c r="D53" s="3" t="s">
        <v>12</v>
      </c>
      <c r="E53" s="3" t="s">
        <v>12</v>
      </c>
      <c r="F53" s="3" t="s">
        <v>127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2:12">
      <c r="B54" s="3" t="s">
        <v>14</v>
      </c>
      <c r="C54" s="3" t="s">
        <v>15</v>
      </c>
      <c r="D54" s="3" t="s">
        <v>16</v>
      </c>
      <c r="E54" s="3" t="s">
        <v>17</v>
      </c>
      <c r="F54" s="3" t="s">
        <v>18</v>
      </c>
      <c r="G54" s="3" t="s">
        <v>19</v>
      </c>
      <c r="H54" s="3" t="s">
        <v>20</v>
      </c>
      <c r="I54" s="3" t="s">
        <v>21</v>
      </c>
      <c r="J54" s="3" t="s">
        <v>4</v>
      </c>
      <c r="K54" s="3" t="s">
        <v>22</v>
      </c>
      <c r="L54" s="3" t="s">
        <v>23</v>
      </c>
    </row>
    <row r="55" spans="2:12">
      <c r="B55" t="s">
        <v>24</v>
      </c>
      <c r="C55" t="s">
        <v>128</v>
      </c>
      <c r="D55" t="s">
        <v>12</v>
      </c>
      <c r="E55" t="s">
        <v>129</v>
      </c>
      <c r="F55" t="s">
        <v>130</v>
      </c>
      <c r="G55" t="s">
        <v>29</v>
      </c>
      <c r="H55" t="s">
        <v>40</v>
      </c>
      <c r="I55" t="s">
        <v>36</v>
      </c>
      <c r="J55" t="s">
        <v>9</v>
      </c>
      <c r="K55" t="s">
        <v>12</v>
      </c>
      <c r="L55" t="s">
        <v>131</v>
      </c>
    </row>
    <row r="56" spans="2:12">
      <c r="B56" t="s">
        <v>24</v>
      </c>
      <c r="C56" t="s">
        <v>132</v>
      </c>
      <c r="D56" t="s">
        <v>12</v>
      </c>
      <c r="E56" t="s">
        <v>133</v>
      </c>
      <c r="F56" t="s">
        <v>134</v>
      </c>
      <c r="G56" t="s">
        <v>29</v>
      </c>
      <c r="H56" t="s">
        <v>40</v>
      </c>
      <c r="I56" t="s">
        <v>36</v>
      </c>
      <c r="J56" t="s">
        <v>9</v>
      </c>
      <c r="K56" t="s">
        <v>12</v>
      </c>
      <c r="L56" t="s">
        <v>131</v>
      </c>
    </row>
    <row r="57" spans="2:12">
      <c r="B57" t="s">
        <v>24</v>
      </c>
      <c r="C57" t="s">
        <v>135</v>
      </c>
      <c r="D57" t="s">
        <v>12</v>
      </c>
      <c r="E57" t="s">
        <v>129</v>
      </c>
      <c r="F57" t="s">
        <v>130</v>
      </c>
      <c r="G57" t="s">
        <v>40</v>
      </c>
      <c r="H57" t="s">
        <v>55</v>
      </c>
      <c r="I57" t="s">
        <v>36</v>
      </c>
      <c r="J57" t="s">
        <v>9</v>
      </c>
      <c r="K57" t="s">
        <v>12</v>
      </c>
      <c r="L57" t="s">
        <v>131</v>
      </c>
    </row>
    <row r="58" spans="2:12">
      <c r="B58" t="s">
        <v>24</v>
      </c>
      <c r="C58" t="s">
        <v>136</v>
      </c>
      <c r="D58" t="s">
        <v>12</v>
      </c>
      <c r="E58" t="s">
        <v>137</v>
      </c>
      <c r="F58" t="s">
        <v>134</v>
      </c>
      <c r="G58" t="s">
        <v>40</v>
      </c>
      <c r="H58" t="s">
        <v>55</v>
      </c>
      <c r="I58" t="s">
        <v>36</v>
      </c>
      <c r="J58" t="s">
        <v>9</v>
      </c>
      <c r="K58" t="s">
        <v>12</v>
      </c>
      <c r="L58" t="s">
        <v>131</v>
      </c>
    </row>
    <row r="59" spans="2:12">
      <c r="B59" s="3" t="s">
        <v>138</v>
      </c>
      <c r="C59" s="3" t="s">
        <v>12</v>
      </c>
      <c r="D59" s="3" t="s">
        <v>12</v>
      </c>
      <c r="E59" s="3" t="s">
        <v>12</v>
      </c>
      <c r="F59" s="3" t="s">
        <v>139</v>
      </c>
      <c r="G59" s="3" t="s">
        <v>12</v>
      </c>
      <c r="H59" s="3" t="s">
        <v>12</v>
      </c>
      <c r="I59" s="3" t="s">
        <v>12</v>
      </c>
      <c r="J59" s="3" t="s">
        <v>12</v>
      </c>
      <c r="K59" s="3" t="s">
        <v>12</v>
      </c>
      <c r="L59" s="3" t="s">
        <v>12</v>
      </c>
    </row>
    <row r="60" spans="2:12">
      <c r="B60" s="3" t="s">
        <v>14</v>
      </c>
      <c r="C60" s="3" t="s">
        <v>15</v>
      </c>
      <c r="D60" s="3" t="s">
        <v>16</v>
      </c>
      <c r="E60" s="3" t="s">
        <v>17</v>
      </c>
      <c r="F60" s="3" t="s">
        <v>18</v>
      </c>
      <c r="G60" s="3" t="s">
        <v>19</v>
      </c>
      <c r="H60" s="3" t="s">
        <v>20</v>
      </c>
      <c r="I60" s="3" t="s">
        <v>21</v>
      </c>
      <c r="J60" s="3" t="s">
        <v>4</v>
      </c>
      <c r="K60" s="3" t="s">
        <v>22</v>
      </c>
      <c r="L60" s="3" t="s">
        <v>23</v>
      </c>
    </row>
    <row r="61" spans="2:12">
      <c r="B61" t="s">
        <v>24</v>
      </c>
      <c r="C61" t="s">
        <v>140</v>
      </c>
      <c r="D61" t="s">
        <v>12</v>
      </c>
      <c r="E61" t="s">
        <v>141</v>
      </c>
      <c r="F61" t="s">
        <v>34</v>
      </c>
      <c r="G61" t="s">
        <v>40</v>
      </c>
      <c r="H61" t="s">
        <v>55</v>
      </c>
      <c r="I61" t="s">
        <v>36</v>
      </c>
      <c r="J61" t="s">
        <v>9</v>
      </c>
      <c r="K61" t="s">
        <v>12</v>
      </c>
      <c r="L61" t="s">
        <v>142</v>
      </c>
    </row>
    <row r="62" spans="2:12">
      <c r="B62" t="s">
        <v>24</v>
      </c>
      <c r="C62" t="s">
        <v>143</v>
      </c>
      <c r="D62" t="s">
        <v>12</v>
      </c>
      <c r="E62" t="s">
        <v>144</v>
      </c>
      <c r="F62" t="s">
        <v>34</v>
      </c>
      <c r="G62" t="s">
        <v>48</v>
      </c>
      <c r="H62" t="s">
        <v>125</v>
      </c>
      <c r="I62" t="s">
        <v>36</v>
      </c>
      <c r="J62" t="s">
        <v>9</v>
      </c>
      <c r="K62" t="s">
        <v>12</v>
      </c>
      <c r="L62" t="s">
        <v>142</v>
      </c>
    </row>
    <row r="63" spans="2:12">
      <c r="B63" t="s">
        <v>24</v>
      </c>
      <c r="C63" t="s">
        <v>145</v>
      </c>
      <c r="D63" t="s">
        <v>12</v>
      </c>
      <c r="E63" t="s">
        <v>146</v>
      </c>
      <c r="F63" t="s">
        <v>34</v>
      </c>
      <c r="G63" t="s">
        <v>48</v>
      </c>
      <c r="H63" t="s">
        <v>125</v>
      </c>
      <c r="I63" t="s">
        <v>36</v>
      </c>
      <c r="J63" t="s">
        <v>9</v>
      </c>
      <c r="K63" t="s">
        <v>12</v>
      </c>
      <c r="L63" t="s">
        <v>142</v>
      </c>
    </row>
    <row r="65" spans="2:3">
      <c r="B65" s="3" t="s">
        <v>147</v>
      </c>
      <c r="C65" s="3" t="s">
        <v>12</v>
      </c>
    </row>
    <row r="66" spans="2:4">
      <c r="B66" s="3" t="s">
        <v>148</v>
      </c>
      <c r="C66" s="3" t="s">
        <v>15</v>
      </c>
      <c r="D66" s="3" t="s">
        <v>149</v>
      </c>
    </row>
    <row r="67" spans="2:4">
      <c r="B67" t="s">
        <v>8</v>
      </c>
      <c r="C67" t="s">
        <v>104</v>
      </c>
      <c r="D67" t="s">
        <v>150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topLeftCell="A11" workbookViewId="0">
      <selection activeCell="A42" sqref="A42:E44"/>
    </sheetView>
  </sheetViews>
  <sheetFormatPr defaultColWidth="11" defaultRowHeight="14.25"/>
  <cols>
    <col min="1" max="1" width="11.5"/>
    <col min="6" max="6" width="9.375" customWidth="1"/>
    <col min="7" max="7" width="6.625" customWidth="1"/>
    <col min="8" max="8" width="22" customWidth="1"/>
    <col min="9" max="9" width="8" customWidth="1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151</v>
      </c>
    </row>
    <row r="2" spans="1:9">
      <c r="A2" t="s">
        <v>25</v>
      </c>
      <c r="B2" t="s">
        <v>28</v>
      </c>
      <c r="C2" t="s">
        <v>29</v>
      </c>
      <c r="D2" s="4">
        <v>684</v>
      </c>
      <c r="E2" t="str">
        <f>VLOOKUP(A2,HOP!A:L,12,0)</f>
        <v>684.00</v>
      </c>
      <c r="F2" t="str">
        <f>VLOOKUP(A2,HOP!A:C,3,0)</f>
        <v>2463247</v>
      </c>
      <c r="G2">
        <f>D2-E2</f>
        <v>0</v>
      </c>
      <c r="H2" t="str">
        <f>$H$1&amp;F2</f>
        <v>，2463247</v>
      </c>
      <c r="I2" t="str">
        <f>VLOOKUP(A2,HOP!A:U,21,0)</f>
        <v>直采</v>
      </c>
    </row>
    <row r="3" spans="1:9">
      <c r="A3" t="s">
        <v>32</v>
      </c>
      <c r="B3" t="s">
        <v>35</v>
      </c>
      <c r="C3" t="s">
        <v>29</v>
      </c>
      <c r="D3" s="4">
        <v>688</v>
      </c>
      <c r="E3" t="str">
        <f>VLOOKUP(A3,HOP!A:L,12,0)</f>
        <v>688.00</v>
      </c>
      <c r="F3" t="str">
        <f>VLOOKUP(A3,HOP!A:C,3,0)</f>
        <v>2464583</v>
      </c>
      <c r="G3">
        <f t="shared" ref="G3:G36" si="0">D3-E3</f>
        <v>0</v>
      </c>
      <c r="H3" t="str">
        <f t="shared" ref="H3:H36" si="1">$H$1&amp;F3</f>
        <v>，2464583</v>
      </c>
      <c r="I3" t="str">
        <f>VLOOKUP(A3,HOP!A:U,21,0)</f>
        <v>直采</v>
      </c>
    </row>
    <row r="4" spans="1:9">
      <c r="A4" t="s">
        <v>39</v>
      </c>
      <c r="B4" t="s">
        <v>29</v>
      </c>
      <c r="C4" t="s">
        <v>40</v>
      </c>
      <c r="D4" s="4">
        <v>342</v>
      </c>
      <c r="E4" t="str">
        <f>VLOOKUP(A4,HOP!A:L,12,0)</f>
        <v>342.00</v>
      </c>
      <c r="F4" t="str">
        <f>VLOOKUP(A4,HOP!A:C,3,0)</f>
        <v>2465229</v>
      </c>
      <c r="G4">
        <f t="shared" si="0"/>
        <v>0</v>
      </c>
      <c r="H4" t="str">
        <f t="shared" si="1"/>
        <v>，2465229</v>
      </c>
      <c r="I4" t="str">
        <f>VLOOKUP(A4,HOP!A:U,21,0)</f>
        <v>直采</v>
      </c>
    </row>
    <row r="5" spans="1:9">
      <c r="A5" t="s">
        <v>42</v>
      </c>
      <c r="B5" t="s">
        <v>29</v>
      </c>
      <c r="C5" t="s">
        <v>40</v>
      </c>
      <c r="D5" s="4">
        <v>342</v>
      </c>
      <c r="E5" t="str">
        <f>VLOOKUP(A5,HOP!A:L,12,0)</f>
        <v>342.00</v>
      </c>
      <c r="F5" t="str">
        <f>VLOOKUP(A5,HOP!A:C,3,0)</f>
        <v>2466489</v>
      </c>
      <c r="G5">
        <f t="shared" si="0"/>
        <v>0</v>
      </c>
      <c r="H5" t="str">
        <f t="shared" si="1"/>
        <v>，2466489</v>
      </c>
      <c r="I5" t="str">
        <f>VLOOKUP(A5,HOP!A:U,21,0)</f>
        <v>直采</v>
      </c>
    </row>
    <row r="6" spans="1:9">
      <c r="A6" t="s">
        <v>44</v>
      </c>
      <c r="B6" t="s">
        <v>47</v>
      </c>
      <c r="C6" t="s">
        <v>48</v>
      </c>
      <c r="D6" s="4">
        <v>430</v>
      </c>
      <c r="E6" t="str">
        <f>VLOOKUP(A6,HOP!A:L,12,0)</f>
        <v>430.00</v>
      </c>
      <c r="F6" t="str">
        <f>VLOOKUP(A6,HOP!A:C,3,0)</f>
        <v>2472387</v>
      </c>
      <c r="G6">
        <f t="shared" si="0"/>
        <v>0</v>
      </c>
      <c r="H6" t="str">
        <f t="shared" si="1"/>
        <v>，2472387</v>
      </c>
      <c r="I6" t="str">
        <f>VLOOKUP(A6,HOP!A:U,21,0)</f>
        <v>直采</v>
      </c>
    </row>
    <row r="7" spans="1:9">
      <c r="A7" t="s">
        <v>52</v>
      </c>
      <c r="B7" t="s">
        <v>40</v>
      </c>
      <c r="C7" t="s">
        <v>55</v>
      </c>
      <c r="D7" s="4">
        <v>460</v>
      </c>
      <c r="E7" t="str">
        <f>VLOOKUP(A7,HOP!A:L,12,0)</f>
        <v>460.00</v>
      </c>
      <c r="F7" t="str">
        <f>VLOOKUP(A7,HOP!A:C,3,0)</f>
        <v>2468405</v>
      </c>
      <c r="G7">
        <f t="shared" si="0"/>
        <v>0</v>
      </c>
      <c r="H7" t="str">
        <f t="shared" si="1"/>
        <v>，2468405</v>
      </c>
      <c r="I7" t="str">
        <f>VLOOKUP(A7,HOP!A:U,21,0)</f>
        <v>直采</v>
      </c>
    </row>
    <row r="8" hidden="1" spans="1:10">
      <c r="A8">
        <v>1362784926</v>
      </c>
      <c r="B8" t="s">
        <v>62</v>
      </c>
      <c r="C8" t="s">
        <v>47</v>
      </c>
      <c r="D8" s="4">
        <v>290</v>
      </c>
      <c r="E8">
        <v>290</v>
      </c>
      <c r="F8" s="7" t="s">
        <v>152</v>
      </c>
      <c r="G8">
        <f t="shared" si="0"/>
        <v>0</v>
      </c>
      <c r="H8" t="str">
        <f t="shared" si="1"/>
        <v>，202203172041270022</v>
      </c>
      <c r="I8" t="e">
        <f>VLOOKUP(A8,HOP!A:U,21,0)</f>
        <v>#N/A</v>
      </c>
      <c r="J8">
        <v>3.17</v>
      </c>
    </row>
    <row r="9" hidden="1" spans="1:10">
      <c r="A9">
        <v>1362852149</v>
      </c>
      <c r="B9" t="s">
        <v>62</v>
      </c>
      <c r="C9" t="s">
        <v>47</v>
      </c>
      <c r="D9" s="4">
        <v>290</v>
      </c>
      <c r="E9">
        <v>290</v>
      </c>
      <c r="F9" s="7" t="s">
        <v>153</v>
      </c>
      <c r="G9">
        <f t="shared" si="0"/>
        <v>0</v>
      </c>
      <c r="H9" t="str">
        <f t="shared" si="1"/>
        <v>，202203172206170022</v>
      </c>
      <c r="I9" t="e">
        <f>VLOOKUP(A9,HOP!A:U,21,0)</f>
        <v>#N/A</v>
      </c>
      <c r="J9">
        <v>3.17</v>
      </c>
    </row>
    <row r="10" hidden="1" spans="1:10">
      <c r="A10">
        <v>1363884471</v>
      </c>
      <c r="B10" t="s">
        <v>47</v>
      </c>
      <c r="C10" t="s">
        <v>48</v>
      </c>
      <c r="D10" s="4">
        <v>317</v>
      </c>
      <c r="E10">
        <v>317</v>
      </c>
      <c r="F10" s="7" t="s">
        <v>154</v>
      </c>
      <c r="G10">
        <f t="shared" si="0"/>
        <v>0</v>
      </c>
      <c r="H10" t="str">
        <f t="shared" si="1"/>
        <v>，202203182126490022</v>
      </c>
      <c r="I10" t="e">
        <f>VLOOKUP(A10,HOP!A:U,21,0)</f>
        <v>#N/A</v>
      </c>
      <c r="J10">
        <v>3.18</v>
      </c>
    </row>
    <row r="11" spans="1:9">
      <c r="A11" t="s">
        <v>73</v>
      </c>
      <c r="B11" t="s">
        <v>62</v>
      </c>
      <c r="C11" t="s">
        <v>47</v>
      </c>
      <c r="D11" s="4">
        <v>310</v>
      </c>
      <c r="E11" t="str">
        <f>VLOOKUP(A11,HOP!A:L,12,0)</f>
        <v>310.00</v>
      </c>
      <c r="F11" t="str">
        <f>VLOOKUP(A11,HOP!A:C,3,0)</f>
        <v>2470766</v>
      </c>
      <c r="G11">
        <f t="shared" si="0"/>
        <v>0</v>
      </c>
      <c r="H11" t="str">
        <f t="shared" si="1"/>
        <v>，2470766</v>
      </c>
      <c r="I11" t="str">
        <f>VLOOKUP(A11,HOP!A:U,21,0)</f>
        <v>直采</v>
      </c>
    </row>
    <row r="12" spans="1:9">
      <c r="A12" t="s">
        <v>77</v>
      </c>
      <c r="B12" t="s">
        <v>62</v>
      </c>
      <c r="C12" t="s">
        <v>47</v>
      </c>
      <c r="D12" s="4">
        <v>305</v>
      </c>
      <c r="E12" t="str">
        <f>VLOOKUP(A12,HOP!A:L,12,0)</f>
        <v>305.00</v>
      </c>
      <c r="F12" t="str">
        <f>VLOOKUP(A12,HOP!A:C,3,0)</f>
        <v>2471157</v>
      </c>
      <c r="G12">
        <f t="shared" si="0"/>
        <v>0</v>
      </c>
      <c r="H12" t="str">
        <f t="shared" si="1"/>
        <v>，2471157</v>
      </c>
      <c r="I12" t="str">
        <f>VLOOKUP(A12,HOP!A:U,21,0)</f>
        <v>直采</v>
      </c>
    </row>
    <row r="13" spans="1:9">
      <c r="A13" t="s">
        <v>80</v>
      </c>
      <c r="B13" t="s">
        <v>62</v>
      </c>
      <c r="C13" t="s">
        <v>47</v>
      </c>
      <c r="D13" s="4">
        <v>285</v>
      </c>
      <c r="E13" t="str">
        <f>VLOOKUP(A13,HOP!A:L,12,0)</f>
        <v>285.00</v>
      </c>
      <c r="F13" t="str">
        <f>VLOOKUP(A13,HOP!A:C,3,0)</f>
        <v>2471693</v>
      </c>
      <c r="G13">
        <f t="shared" si="0"/>
        <v>0</v>
      </c>
      <c r="H13" t="str">
        <f t="shared" si="1"/>
        <v>，2471693</v>
      </c>
      <c r="I13" t="str">
        <f>VLOOKUP(A13,HOP!A:U,21,0)</f>
        <v>直采</v>
      </c>
    </row>
    <row r="14" spans="1:9">
      <c r="A14" t="s">
        <v>86</v>
      </c>
      <c r="B14" t="s">
        <v>40</v>
      </c>
      <c r="C14" t="s">
        <v>55</v>
      </c>
      <c r="D14" s="4">
        <v>245</v>
      </c>
      <c r="E14" t="str">
        <f>VLOOKUP(A14,HOP!A:L,12,0)</f>
        <v>245.00</v>
      </c>
      <c r="F14" t="str">
        <f>VLOOKUP(A14,HOP!A:C,3,0)</f>
        <v>2468179</v>
      </c>
      <c r="G14">
        <f t="shared" si="0"/>
        <v>0</v>
      </c>
      <c r="H14" t="str">
        <f t="shared" si="1"/>
        <v>，2468179</v>
      </c>
      <c r="I14" t="str">
        <f>VLOOKUP(A14,HOP!A:U,21,0)</f>
        <v>直采</v>
      </c>
    </row>
    <row r="15" spans="1:9">
      <c r="A15" t="s">
        <v>90</v>
      </c>
      <c r="B15" t="s">
        <v>47</v>
      </c>
      <c r="C15" t="s">
        <v>48</v>
      </c>
      <c r="D15" s="4">
        <v>350</v>
      </c>
      <c r="E15" t="str">
        <f>VLOOKUP(A15,HOP!A:L,12,0)</f>
        <v>350.00</v>
      </c>
      <c r="F15" t="str">
        <f>VLOOKUP(A15,HOP!A:C,3,0)</f>
        <v>2472790</v>
      </c>
      <c r="G15">
        <f t="shared" si="0"/>
        <v>0</v>
      </c>
      <c r="H15" t="str">
        <f t="shared" si="1"/>
        <v>，2472790</v>
      </c>
      <c r="I15" t="str">
        <f>VLOOKUP(A15,HOP!A:U,21,0)</f>
        <v>直采</v>
      </c>
    </row>
    <row r="16" spans="1:9">
      <c r="A16" t="s">
        <v>97</v>
      </c>
      <c r="B16" t="s">
        <v>35</v>
      </c>
      <c r="C16" t="s">
        <v>29</v>
      </c>
      <c r="D16" s="4">
        <v>130</v>
      </c>
      <c r="E16" t="str">
        <f>VLOOKUP(A16,HOP!A:L,12,0)</f>
        <v>130.00</v>
      </c>
      <c r="F16" t="str">
        <f>VLOOKUP(A16,HOP!A:C,3,0)</f>
        <v>2463906</v>
      </c>
      <c r="G16">
        <f t="shared" si="0"/>
        <v>0</v>
      </c>
      <c r="H16" t="str">
        <f t="shared" si="1"/>
        <v>，2463906</v>
      </c>
      <c r="I16" t="str">
        <f>VLOOKUP(A16,HOP!A:U,21,0)</f>
        <v>直采</v>
      </c>
    </row>
    <row r="17" spans="1:9">
      <c r="A17" t="s">
        <v>101</v>
      </c>
      <c r="B17" t="s">
        <v>35</v>
      </c>
      <c r="C17" t="s">
        <v>29</v>
      </c>
      <c r="D17" s="4">
        <v>130</v>
      </c>
      <c r="E17" t="str">
        <f>VLOOKUP(A17,HOP!A:L,12,0)</f>
        <v>130.00</v>
      </c>
      <c r="F17" t="str">
        <f>VLOOKUP(A17,HOP!A:C,3,0)</f>
        <v>2464285</v>
      </c>
      <c r="G17">
        <f t="shared" si="0"/>
        <v>0</v>
      </c>
      <c r="H17" t="str">
        <f t="shared" si="1"/>
        <v>，2464285</v>
      </c>
      <c r="I17" t="str">
        <f>VLOOKUP(A17,HOP!A:U,21,0)</f>
        <v>直采</v>
      </c>
    </row>
    <row r="18" spans="1:9">
      <c r="A18" t="s">
        <v>103</v>
      </c>
      <c r="B18" t="s">
        <v>29</v>
      </c>
      <c r="C18" t="s">
        <v>40</v>
      </c>
      <c r="D18" s="4">
        <v>130</v>
      </c>
      <c r="E18" t="str">
        <f>VLOOKUP(A18,HOP!A:L,12,0)</f>
        <v>130.00</v>
      </c>
      <c r="F18" t="str">
        <f>VLOOKUP(A18,HOP!A:C,3,0)</f>
        <v>2465380</v>
      </c>
      <c r="G18">
        <f t="shared" si="0"/>
        <v>0</v>
      </c>
      <c r="H18" t="str">
        <f t="shared" si="1"/>
        <v>，2465380</v>
      </c>
      <c r="I18" t="str">
        <f>VLOOKUP(A18,HOP!A:U,21,0)</f>
        <v>直采</v>
      </c>
    </row>
    <row r="19" spans="1:9">
      <c r="A19" t="s">
        <v>104</v>
      </c>
      <c r="B19" t="s">
        <v>29</v>
      </c>
      <c r="C19" t="s">
        <v>55</v>
      </c>
      <c r="D19" s="4">
        <v>130</v>
      </c>
      <c r="E19" t="str">
        <f>VLOOKUP(A19,HOP!A:L,12,0)</f>
        <v>130.00</v>
      </c>
      <c r="F19" t="str">
        <f>VLOOKUP(A19,HOP!A:C,3,0)</f>
        <v>2465702</v>
      </c>
      <c r="G19">
        <f t="shared" si="0"/>
        <v>0</v>
      </c>
      <c r="H19" t="str">
        <f t="shared" si="1"/>
        <v>，2465702</v>
      </c>
      <c r="I19" t="str">
        <f>VLOOKUP(A19,HOP!A:U,21,0)</f>
        <v>直采</v>
      </c>
    </row>
    <row r="20" spans="1:9">
      <c r="A20" t="s">
        <v>106</v>
      </c>
      <c r="B20" t="s">
        <v>55</v>
      </c>
      <c r="C20" t="s">
        <v>62</v>
      </c>
      <c r="D20" s="4">
        <v>130</v>
      </c>
      <c r="E20" t="str">
        <f>VLOOKUP(A20,HOP!A:L,12,0)</f>
        <v>130.00</v>
      </c>
      <c r="F20" t="str">
        <f>VLOOKUP(A20,HOP!A:C,3,0)</f>
        <v>2469323</v>
      </c>
      <c r="G20">
        <f t="shared" si="0"/>
        <v>0</v>
      </c>
      <c r="H20" t="str">
        <f t="shared" si="1"/>
        <v>，2469323</v>
      </c>
      <c r="I20" t="str">
        <f>VLOOKUP(A20,HOP!A:U,21,0)</f>
        <v>直采</v>
      </c>
    </row>
    <row r="21" spans="1:9">
      <c r="A21" t="s">
        <v>110</v>
      </c>
      <c r="B21" t="s">
        <v>35</v>
      </c>
      <c r="C21" t="s">
        <v>29</v>
      </c>
      <c r="D21" s="4">
        <v>140</v>
      </c>
      <c r="E21" t="str">
        <f>VLOOKUP(A21,HOP!A:L,12,0)</f>
        <v>140.00</v>
      </c>
      <c r="F21" t="str">
        <f>VLOOKUP(A21,HOP!A:C,3,0)</f>
        <v>2464645</v>
      </c>
      <c r="G21">
        <f t="shared" si="0"/>
        <v>0</v>
      </c>
      <c r="H21" t="str">
        <f t="shared" si="1"/>
        <v>，2464645</v>
      </c>
      <c r="I21" t="str">
        <f>VLOOKUP(A21,HOP!A:U,21,0)</f>
        <v>直采</v>
      </c>
    </row>
    <row r="22" spans="1:9">
      <c r="A22" t="s">
        <v>114</v>
      </c>
      <c r="B22" t="s">
        <v>29</v>
      </c>
      <c r="C22" t="s">
        <v>40</v>
      </c>
      <c r="D22" s="4">
        <v>140</v>
      </c>
      <c r="E22" t="str">
        <f>VLOOKUP(A22,HOP!A:L,12,0)</f>
        <v>140.00</v>
      </c>
      <c r="F22" t="str">
        <f>VLOOKUP(A22,HOP!A:C,3,0)</f>
        <v>2466042</v>
      </c>
      <c r="G22">
        <f t="shared" si="0"/>
        <v>0</v>
      </c>
      <c r="H22" t="str">
        <f t="shared" si="1"/>
        <v>，2466042</v>
      </c>
      <c r="I22" t="str">
        <f>VLOOKUP(A22,HOP!A:U,21,0)</f>
        <v>直采</v>
      </c>
    </row>
    <row r="23" spans="1:9">
      <c r="A23" t="s">
        <v>115</v>
      </c>
      <c r="B23" t="s">
        <v>29</v>
      </c>
      <c r="C23" t="s">
        <v>40</v>
      </c>
      <c r="D23" s="4">
        <v>140</v>
      </c>
      <c r="E23" t="str">
        <f>VLOOKUP(A23,HOP!A:L,12,0)</f>
        <v>140.00</v>
      </c>
      <c r="F23" t="str">
        <f>VLOOKUP(A23,HOP!A:C,3,0)</f>
        <v>2466403</v>
      </c>
      <c r="G23">
        <f t="shared" si="0"/>
        <v>0</v>
      </c>
      <c r="H23" t="str">
        <f t="shared" si="1"/>
        <v>，2466403</v>
      </c>
      <c r="I23" t="str">
        <f>VLOOKUP(A23,HOP!A:U,21,0)</f>
        <v>直采</v>
      </c>
    </row>
    <row r="24" spans="1:9">
      <c r="A24" t="s">
        <v>117</v>
      </c>
      <c r="B24" t="s">
        <v>29</v>
      </c>
      <c r="C24" t="s">
        <v>40</v>
      </c>
      <c r="D24" s="4">
        <v>140</v>
      </c>
      <c r="E24" t="str">
        <f>VLOOKUP(A24,HOP!A:L,12,0)</f>
        <v>140.00</v>
      </c>
      <c r="F24" t="str">
        <f>VLOOKUP(A24,HOP!A:C,3,0)</f>
        <v>2466657</v>
      </c>
      <c r="G24">
        <f t="shared" si="0"/>
        <v>0</v>
      </c>
      <c r="H24" t="str">
        <f t="shared" si="1"/>
        <v>，2466657</v>
      </c>
      <c r="I24" t="str">
        <f>VLOOKUP(A24,HOP!A:U,21,0)</f>
        <v>直采</v>
      </c>
    </row>
    <row r="25" spans="1:9">
      <c r="A25" t="s">
        <v>119</v>
      </c>
      <c r="B25" t="s">
        <v>55</v>
      </c>
      <c r="C25" t="s">
        <v>62</v>
      </c>
      <c r="D25" s="4">
        <v>140</v>
      </c>
      <c r="E25" t="str">
        <f>VLOOKUP(A25,HOP!A:L,12,0)</f>
        <v>140.00</v>
      </c>
      <c r="F25" t="str">
        <f>VLOOKUP(A25,HOP!A:C,3,0)</f>
        <v>2469081</v>
      </c>
      <c r="G25">
        <f t="shared" si="0"/>
        <v>0</v>
      </c>
      <c r="H25" t="str">
        <f t="shared" si="1"/>
        <v>，2469081</v>
      </c>
      <c r="I25" t="str">
        <f>VLOOKUP(A25,HOP!A:U,21,0)</f>
        <v>直采</v>
      </c>
    </row>
    <row r="26" spans="1:9">
      <c r="A26" t="s">
        <v>120</v>
      </c>
      <c r="B26" t="s">
        <v>62</v>
      </c>
      <c r="C26" t="s">
        <v>47</v>
      </c>
      <c r="D26" s="4">
        <v>140</v>
      </c>
      <c r="E26" t="str">
        <f>VLOOKUP(A26,HOP!A:L,12,0)</f>
        <v>140.00</v>
      </c>
      <c r="F26" t="str">
        <f>VLOOKUP(A26,HOP!A:C,3,0)</f>
        <v>2470775</v>
      </c>
      <c r="G26">
        <f t="shared" si="0"/>
        <v>0</v>
      </c>
      <c r="H26" t="str">
        <f t="shared" si="1"/>
        <v>，2470775</v>
      </c>
      <c r="I26" t="str">
        <f>VLOOKUP(A26,HOP!A:U,21,0)</f>
        <v>直采</v>
      </c>
    </row>
    <row r="27" spans="1:9">
      <c r="A27" t="s">
        <v>122</v>
      </c>
      <c r="B27" t="s">
        <v>62</v>
      </c>
      <c r="C27" t="s">
        <v>47</v>
      </c>
      <c r="D27" s="4">
        <v>140</v>
      </c>
      <c r="E27" t="str">
        <f>VLOOKUP(A27,HOP!A:L,12,0)</f>
        <v>140.00</v>
      </c>
      <c r="F27" t="str">
        <f>VLOOKUP(A27,HOP!A:C,3,0)</f>
        <v>2470844</v>
      </c>
      <c r="G27">
        <f t="shared" si="0"/>
        <v>0</v>
      </c>
      <c r="H27" t="str">
        <f t="shared" si="1"/>
        <v>，2470844</v>
      </c>
      <c r="I27" t="str">
        <f>VLOOKUP(A27,HOP!A:U,21,0)</f>
        <v>直采</v>
      </c>
    </row>
    <row r="28" spans="1:9">
      <c r="A28" t="s">
        <v>123</v>
      </c>
      <c r="B28" t="s">
        <v>47</v>
      </c>
      <c r="C28" t="s">
        <v>48</v>
      </c>
      <c r="D28" s="4">
        <v>140</v>
      </c>
      <c r="E28" t="str">
        <f>VLOOKUP(A28,HOP!A:L,12,0)</f>
        <v>140.00</v>
      </c>
      <c r="F28" t="str">
        <f>VLOOKUP(A28,HOP!A:C,3,0)</f>
        <v>2472638</v>
      </c>
      <c r="G28">
        <f t="shared" si="0"/>
        <v>0</v>
      </c>
      <c r="H28" t="str">
        <f t="shared" si="1"/>
        <v>，2472638</v>
      </c>
      <c r="I28" t="str">
        <f>VLOOKUP(A28,HOP!A:U,21,0)</f>
        <v>直采</v>
      </c>
    </row>
    <row r="29" spans="1:9">
      <c r="A29" t="s">
        <v>124</v>
      </c>
      <c r="B29" t="s">
        <v>48</v>
      </c>
      <c r="C29" t="s">
        <v>125</v>
      </c>
      <c r="D29" s="4">
        <v>140</v>
      </c>
      <c r="E29" t="str">
        <f>VLOOKUP(A29,HOP!A:L,12,0)</f>
        <v>140.00</v>
      </c>
      <c r="F29" t="str">
        <f>VLOOKUP(A29,HOP!A:C,3,0)</f>
        <v>2473954</v>
      </c>
      <c r="G29">
        <f t="shared" si="0"/>
        <v>0</v>
      </c>
      <c r="H29" t="str">
        <f t="shared" si="1"/>
        <v>，2473954</v>
      </c>
      <c r="I29" t="str">
        <f>VLOOKUP(A29,HOP!A:U,21,0)</f>
        <v>直采</v>
      </c>
    </row>
    <row r="30" hidden="1" spans="1:10">
      <c r="A30">
        <v>1358946418</v>
      </c>
      <c r="B30" t="s">
        <v>29</v>
      </c>
      <c r="C30" t="s">
        <v>40</v>
      </c>
      <c r="D30" s="4">
        <v>268</v>
      </c>
      <c r="E30">
        <v>268</v>
      </c>
      <c r="F30" s="7" t="s">
        <v>155</v>
      </c>
      <c r="G30">
        <f t="shared" si="0"/>
        <v>0</v>
      </c>
      <c r="H30" t="str">
        <f t="shared" si="1"/>
        <v>，202203141230360025</v>
      </c>
      <c r="I30" t="e">
        <f>VLOOKUP(A30,HOP!A:U,21,0)</f>
        <v>#N/A</v>
      </c>
      <c r="J30">
        <v>3.14</v>
      </c>
    </row>
    <row r="31" hidden="1" spans="1:10">
      <c r="A31">
        <v>1359017228</v>
      </c>
      <c r="B31" t="s">
        <v>29</v>
      </c>
      <c r="C31" t="s">
        <v>40</v>
      </c>
      <c r="D31" s="4">
        <v>268</v>
      </c>
      <c r="E31">
        <v>268</v>
      </c>
      <c r="F31" s="7" t="s">
        <v>156</v>
      </c>
      <c r="G31">
        <f t="shared" si="0"/>
        <v>0</v>
      </c>
      <c r="H31" t="str">
        <f t="shared" si="1"/>
        <v>，202203141400450020</v>
      </c>
      <c r="I31" t="e">
        <f>VLOOKUP(A31,HOP!A:U,21,0)</f>
        <v>#N/A</v>
      </c>
      <c r="J31">
        <v>3.14</v>
      </c>
    </row>
    <row r="32" hidden="1" spans="1:10">
      <c r="A32">
        <v>1360079410</v>
      </c>
      <c r="B32" t="s">
        <v>40</v>
      </c>
      <c r="C32" t="s">
        <v>55</v>
      </c>
      <c r="D32" s="4">
        <v>268</v>
      </c>
      <c r="E32">
        <v>268</v>
      </c>
      <c r="F32" s="7" t="s">
        <v>157</v>
      </c>
      <c r="G32">
        <f t="shared" si="0"/>
        <v>0</v>
      </c>
      <c r="H32" t="str">
        <f t="shared" si="1"/>
        <v>，202203151357500025</v>
      </c>
      <c r="I32" t="e">
        <f>VLOOKUP(A32,HOP!A:U,21,0)</f>
        <v>#N/A</v>
      </c>
      <c r="J32">
        <v>3.15</v>
      </c>
    </row>
    <row r="33" hidden="1" spans="1:10">
      <c r="A33">
        <v>1360144855</v>
      </c>
      <c r="B33" t="s">
        <v>40</v>
      </c>
      <c r="C33" t="s">
        <v>55</v>
      </c>
      <c r="D33" s="4">
        <v>268</v>
      </c>
      <c r="E33">
        <v>268</v>
      </c>
      <c r="F33" s="7" t="s">
        <v>158</v>
      </c>
      <c r="G33">
        <f t="shared" si="0"/>
        <v>0</v>
      </c>
      <c r="H33" t="str">
        <f t="shared" si="1"/>
        <v>，202203151350000020</v>
      </c>
      <c r="I33" t="e">
        <f>VLOOKUP(A33,HOP!A:U,21,0)</f>
        <v>#N/A</v>
      </c>
      <c r="J33">
        <v>3.15</v>
      </c>
    </row>
    <row r="34" spans="1:9">
      <c r="A34" t="s">
        <v>140</v>
      </c>
      <c r="B34" t="s">
        <v>40</v>
      </c>
      <c r="C34" t="s">
        <v>55</v>
      </c>
      <c r="D34" s="4">
        <v>208</v>
      </c>
      <c r="E34" t="str">
        <f>VLOOKUP(A34,HOP!A:L,12,0)</f>
        <v>208.00</v>
      </c>
      <c r="F34" t="str">
        <f>VLOOKUP(A34,HOP!A:C,3,0)</f>
        <v>2467594</v>
      </c>
      <c r="G34">
        <f t="shared" si="0"/>
        <v>0</v>
      </c>
      <c r="H34" t="str">
        <f t="shared" si="1"/>
        <v>，2467594</v>
      </c>
      <c r="I34" t="str">
        <f>VLOOKUP(A34,HOP!A:U,21,0)</f>
        <v>直采</v>
      </c>
    </row>
    <row r="35" spans="1:9">
      <c r="A35" t="s">
        <v>143</v>
      </c>
      <c r="B35" t="s">
        <v>48</v>
      </c>
      <c r="C35" t="s">
        <v>125</v>
      </c>
      <c r="D35" s="4">
        <v>208</v>
      </c>
      <c r="E35" t="str">
        <f>VLOOKUP(A35,HOP!A:L,12,0)</f>
        <v>208.00</v>
      </c>
      <c r="F35" t="str">
        <f>VLOOKUP(A35,HOP!A:C,3,0)</f>
        <v>2474872</v>
      </c>
      <c r="G35">
        <f t="shared" si="0"/>
        <v>0</v>
      </c>
      <c r="H35" t="str">
        <f t="shared" si="1"/>
        <v>，2474872</v>
      </c>
      <c r="I35" t="str">
        <f>VLOOKUP(A35,HOP!A:U,21,0)</f>
        <v>直采</v>
      </c>
    </row>
    <row r="36" spans="1:9">
      <c r="A36" t="s">
        <v>145</v>
      </c>
      <c r="B36" t="s">
        <v>48</v>
      </c>
      <c r="C36" t="s">
        <v>125</v>
      </c>
      <c r="D36" s="4">
        <v>208</v>
      </c>
      <c r="E36" t="str">
        <f>VLOOKUP(A36,HOP!A:L,12,0)</f>
        <v>208.00</v>
      </c>
      <c r="F36" t="str">
        <f>VLOOKUP(A36,HOP!A:C,3,0)</f>
        <v>2474879</v>
      </c>
      <c r="G36">
        <f t="shared" si="0"/>
        <v>0</v>
      </c>
      <c r="H36" t="str">
        <f t="shared" si="1"/>
        <v>，2474879</v>
      </c>
      <c r="I36" t="str">
        <f>VLOOKUP(A36,HOP!A:U,21,0)</f>
        <v>直采</v>
      </c>
    </row>
    <row r="38" spans="4:4">
      <c r="D38">
        <f>SUM(D2:D37)</f>
        <v>8944</v>
      </c>
    </row>
    <row r="39" spans="4:4">
      <c r="D39" s="5" t="s">
        <v>10</v>
      </c>
    </row>
    <row r="42" spans="1:5">
      <c r="A42" t="s">
        <v>159</v>
      </c>
      <c r="E42">
        <v>6975</v>
      </c>
    </row>
    <row r="43" spans="1:5">
      <c r="A43" t="s">
        <v>160</v>
      </c>
      <c r="E43">
        <v>1969</v>
      </c>
    </row>
    <row r="44" spans="1:5">
      <c r="A44" t="s">
        <v>161</v>
      </c>
      <c r="E44">
        <f>SUBTOTAL(9,E42:E43)</f>
        <v>8944</v>
      </c>
    </row>
  </sheetData>
  <autoFilter ref="A1:I36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166</v>
      </c>
      <c r="F1" s="2" t="s">
        <v>19</v>
      </c>
      <c r="G1" s="2" t="s">
        <v>20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</row>
    <row r="2" s="1" customFormat="1" spans="1:21">
      <c r="A2" s="1" t="s">
        <v>145</v>
      </c>
      <c r="B2" s="1" t="s">
        <v>181</v>
      </c>
      <c r="C2" s="1" t="s">
        <v>182</v>
      </c>
      <c r="D2" s="1" t="s">
        <v>138</v>
      </c>
      <c r="E2" s="1" t="s">
        <v>146</v>
      </c>
      <c r="F2" s="1" t="s">
        <v>181</v>
      </c>
      <c r="G2" s="1" t="s">
        <v>183</v>
      </c>
      <c r="H2" s="1" t="s">
        <v>184</v>
      </c>
      <c r="I2" s="1" t="s">
        <v>142</v>
      </c>
      <c r="J2" s="1" t="s">
        <v>185</v>
      </c>
      <c r="K2" s="1" t="s">
        <v>142</v>
      </c>
      <c r="L2" s="1" t="s">
        <v>142</v>
      </c>
      <c r="M2" s="1" t="s">
        <v>186</v>
      </c>
      <c r="N2" s="1" t="s">
        <v>186</v>
      </c>
      <c r="O2" s="1" t="s">
        <v>7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</row>
    <row r="3" s="1" customFormat="1" spans="1:21">
      <c r="A3" s="1" t="s">
        <v>143</v>
      </c>
      <c r="B3" s="1" t="s">
        <v>181</v>
      </c>
      <c r="C3" s="1" t="s">
        <v>193</v>
      </c>
      <c r="D3" s="1" t="s">
        <v>138</v>
      </c>
      <c r="E3" s="1" t="s">
        <v>144</v>
      </c>
      <c r="F3" s="1" t="s">
        <v>181</v>
      </c>
      <c r="G3" s="1" t="s">
        <v>183</v>
      </c>
      <c r="H3" s="1" t="s">
        <v>184</v>
      </c>
      <c r="I3" s="1" t="s">
        <v>142</v>
      </c>
      <c r="J3" s="1" t="s">
        <v>185</v>
      </c>
      <c r="K3" s="1" t="s">
        <v>142</v>
      </c>
      <c r="L3" s="1" t="s">
        <v>142</v>
      </c>
      <c r="M3" s="1" t="s">
        <v>186</v>
      </c>
      <c r="N3" s="1" t="s">
        <v>186</v>
      </c>
      <c r="O3" s="1" t="s">
        <v>7</v>
      </c>
      <c r="P3" s="1" t="s">
        <v>187</v>
      </c>
      <c r="Q3" s="1" t="s">
        <v>188</v>
      </c>
      <c r="R3" s="1" t="s">
        <v>194</v>
      </c>
      <c r="S3" s="1" t="s">
        <v>190</v>
      </c>
      <c r="T3" s="1" t="s">
        <v>191</v>
      </c>
      <c r="U3" s="1" t="s">
        <v>192</v>
      </c>
    </row>
    <row r="4" s="1" customFormat="1" spans="1:21">
      <c r="A4" s="1" t="s">
        <v>124</v>
      </c>
      <c r="B4" s="1" t="s">
        <v>181</v>
      </c>
      <c r="C4" s="1" t="s">
        <v>195</v>
      </c>
      <c r="D4" s="1" t="s">
        <v>108</v>
      </c>
      <c r="E4" s="1" t="s">
        <v>111</v>
      </c>
      <c r="F4" s="1" t="s">
        <v>181</v>
      </c>
      <c r="G4" s="1" t="s">
        <v>183</v>
      </c>
      <c r="H4" s="1" t="s">
        <v>184</v>
      </c>
      <c r="I4" s="1" t="s">
        <v>113</v>
      </c>
      <c r="J4" s="1" t="s">
        <v>185</v>
      </c>
      <c r="K4" s="1" t="s">
        <v>113</v>
      </c>
      <c r="L4" s="1" t="s">
        <v>113</v>
      </c>
      <c r="M4" s="1" t="s">
        <v>186</v>
      </c>
      <c r="N4" s="1" t="s">
        <v>186</v>
      </c>
      <c r="O4" s="1" t="s">
        <v>7</v>
      </c>
      <c r="P4" s="1" t="s">
        <v>187</v>
      </c>
      <c r="Q4" s="1" t="s">
        <v>188</v>
      </c>
      <c r="R4" s="1" t="s">
        <v>196</v>
      </c>
      <c r="S4" s="1" t="s">
        <v>190</v>
      </c>
      <c r="T4" s="1" t="s">
        <v>191</v>
      </c>
      <c r="U4" s="1" t="s">
        <v>192</v>
      </c>
    </row>
    <row r="5" s="1" customFormat="1" spans="1:21">
      <c r="A5" s="1" t="s">
        <v>90</v>
      </c>
      <c r="B5" s="1" t="s">
        <v>197</v>
      </c>
      <c r="C5" s="1" t="s">
        <v>198</v>
      </c>
      <c r="D5" s="1" t="s">
        <v>84</v>
      </c>
      <c r="E5" s="1" t="s">
        <v>92</v>
      </c>
      <c r="F5" s="1" t="s">
        <v>197</v>
      </c>
      <c r="G5" s="1" t="s">
        <v>181</v>
      </c>
      <c r="H5" s="1" t="s">
        <v>184</v>
      </c>
      <c r="I5" s="1" t="s">
        <v>94</v>
      </c>
      <c r="J5" s="1" t="s">
        <v>185</v>
      </c>
      <c r="K5" s="1" t="s">
        <v>94</v>
      </c>
      <c r="L5" s="1" t="s">
        <v>94</v>
      </c>
      <c r="M5" s="1" t="s">
        <v>186</v>
      </c>
      <c r="N5" s="1" t="s">
        <v>186</v>
      </c>
      <c r="O5" s="1" t="s">
        <v>7</v>
      </c>
      <c r="P5" s="1" t="s">
        <v>187</v>
      </c>
      <c r="Q5" s="1" t="s">
        <v>188</v>
      </c>
      <c r="R5" s="1" t="s">
        <v>199</v>
      </c>
      <c r="S5" s="1" t="s">
        <v>190</v>
      </c>
      <c r="T5" s="1" t="s">
        <v>191</v>
      </c>
      <c r="U5" s="1" t="s">
        <v>192</v>
      </c>
    </row>
    <row r="6" s="1" customFormat="1" spans="1:21">
      <c r="A6" s="1" t="s">
        <v>123</v>
      </c>
      <c r="B6" s="1" t="s">
        <v>197</v>
      </c>
      <c r="C6" s="1" t="s">
        <v>200</v>
      </c>
      <c r="D6" s="1" t="s">
        <v>108</v>
      </c>
      <c r="E6" s="1" t="s">
        <v>111</v>
      </c>
      <c r="F6" s="1" t="s">
        <v>197</v>
      </c>
      <c r="G6" s="1" t="s">
        <v>181</v>
      </c>
      <c r="H6" s="1" t="s">
        <v>184</v>
      </c>
      <c r="I6" s="1" t="s">
        <v>113</v>
      </c>
      <c r="J6" s="1" t="s">
        <v>185</v>
      </c>
      <c r="K6" s="1" t="s">
        <v>113</v>
      </c>
      <c r="L6" s="1" t="s">
        <v>113</v>
      </c>
      <c r="M6" s="1" t="s">
        <v>186</v>
      </c>
      <c r="N6" s="1" t="s">
        <v>186</v>
      </c>
      <c r="O6" s="1" t="s">
        <v>7</v>
      </c>
      <c r="P6" s="1" t="s">
        <v>187</v>
      </c>
      <c r="Q6" s="1" t="s">
        <v>188</v>
      </c>
      <c r="R6" s="1" t="s">
        <v>201</v>
      </c>
      <c r="S6" s="1" t="s">
        <v>190</v>
      </c>
      <c r="T6" s="1" t="s">
        <v>191</v>
      </c>
      <c r="U6" s="1" t="s">
        <v>192</v>
      </c>
    </row>
    <row r="7" s="1" customFormat="1" spans="1:21">
      <c r="A7" s="1" t="s">
        <v>44</v>
      </c>
      <c r="B7" s="1" t="s">
        <v>197</v>
      </c>
      <c r="C7" s="1" t="s">
        <v>202</v>
      </c>
      <c r="D7" s="1" t="s">
        <v>11</v>
      </c>
      <c r="E7" s="1" t="s">
        <v>45</v>
      </c>
      <c r="F7" s="1" t="s">
        <v>197</v>
      </c>
      <c r="G7" s="1" t="s">
        <v>181</v>
      </c>
      <c r="H7" s="1" t="s">
        <v>184</v>
      </c>
      <c r="I7" s="1" t="s">
        <v>49</v>
      </c>
      <c r="J7" s="1" t="s">
        <v>185</v>
      </c>
      <c r="K7" s="1" t="s">
        <v>49</v>
      </c>
      <c r="L7" s="1" t="s">
        <v>49</v>
      </c>
      <c r="M7" s="1" t="s">
        <v>186</v>
      </c>
      <c r="N7" s="1" t="s">
        <v>186</v>
      </c>
      <c r="O7" s="1" t="s">
        <v>7</v>
      </c>
      <c r="P7" s="1" t="s">
        <v>187</v>
      </c>
      <c r="Q7" s="1" t="s">
        <v>188</v>
      </c>
      <c r="R7" s="1" t="s">
        <v>203</v>
      </c>
      <c r="S7" s="1" t="s">
        <v>190</v>
      </c>
      <c r="T7" s="1" t="s">
        <v>191</v>
      </c>
      <c r="U7" s="1" t="s">
        <v>192</v>
      </c>
    </row>
    <row r="8" s="1" customFormat="1" spans="1:21">
      <c r="A8" s="1" t="s">
        <v>80</v>
      </c>
      <c r="B8" s="1" t="s">
        <v>204</v>
      </c>
      <c r="C8" s="1" t="s">
        <v>205</v>
      </c>
      <c r="D8" s="1" t="s">
        <v>71</v>
      </c>
      <c r="E8" s="1" t="s">
        <v>81</v>
      </c>
      <c r="F8" s="1" t="s">
        <v>204</v>
      </c>
      <c r="G8" s="1" t="s">
        <v>197</v>
      </c>
      <c r="H8" s="1" t="s">
        <v>184</v>
      </c>
      <c r="I8" s="1" t="s">
        <v>83</v>
      </c>
      <c r="J8" s="1" t="s">
        <v>185</v>
      </c>
      <c r="K8" s="1" t="s">
        <v>83</v>
      </c>
      <c r="L8" s="1" t="s">
        <v>83</v>
      </c>
      <c r="M8" s="1" t="s">
        <v>186</v>
      </c>
      <c r="N8" s="1" t="s">
        <v>186</v>
      </c>
      <c r="O8" s="1" t="s">
        <v>7</v>
      </c>
      <c r="P8" s="1" t="s">
        <v>187</v>
      </c>
      <c r="Q8" s="1" t="s">
        <v>188</v>
      </c>
      <c r="R8" s="1" t="s">
        <v>206</v>
      </c>
      <c r="S8" s="1" t="s">
        <v>190</v>
      </c>
      <c r="T8" s="1" t="s">
        <v>191</v>
      </c>
      <c r="U8" s="1" t="s">
        <v>192</v>
      </c>
    </row>
    <row r="9" s="1" customFormat="1" spans="1:21">
      <c r="A9" s="1" t="s">
        <v>77</v>
      </c>
      <c r="B9" s="1" t="s">
        <v>204</v>
      </c>
      <c r="C9" s="1" t="s">
        <v>207</v>
      </c>
      <c r="D9" s="1" t="s">
        <v>71</v>
      </c>
      <c r="E9" s="1" t="s">
        <v>78</v>
      </c>
      <c r="F9" s="1" t="s">
        <v>204</v>
      </c>
      <c r="G9" s="1" t="s">
        <v>197</v>
      </c>
      <c r="H9" s="1" t="s">
        <v>184</v>
      </c>
      <c r="I9" s="1" t="s">
        <v>79</v>
      </c>
      <c r="J9" s="1" t="s">
        <v>185</v>
      </c>
      <c r="K9" s="1" t="s">
        <v>79</v>
      </c>
      <c r="L9" s="1" t="s">
        <v>79</v>
      </c>
      <c r="M9" s="1" t="s">
        <v>186</v>
      </c>
      <c r="N9" s="1" t="s">
        <v>186</v>
      </c>
      <c r="O9" s="1" t="s">
        <v>7</v>
      </c>
      <c r="P9" s="1" t="s">
        <v>187</v>
      </c>
      <c r="Q9" s="1" t="s">
        <v>188</v>
      </c>
      <c r="R9" s="1" t="s">
        <v>208</v>
      </c>
      <c r="S9" s="1" t="s">
        <v>190</v>
      </c>
      <c r="T9" s="1" t="s">
        <v>191</v>
      </c>
      <c r="U9" s="1" t="s">
        <v>192</v>
      </c>
    </row>
    <row r="10" s="1" customFormat="1" spans="1:21">
      <c r="A10" s="1" t="s">
        <v>122</v>
      </c>
      <c r="B10" s="1" t="s">
        <v>204</v>
      </c>
      <c r="C10" s="1" t="s">
        <v>209</v>
      </c>
      <c r="D10" s="1" t="s">
        <v>108</v>
      </c>
      <c r="E10" s="1" t="s">
        <v>111</v>
      </c>
      <c r="F10" s="1" t="s">
        <v>204</v>
      </c>
      <c r="G10" s="1" t="s">
        <v>197</v>
      </c>
      <c r="H10" s="1" t="s">
        <v>184</v>
      </c>
      <c r="I10" s="1" t="s">
        <v>113</v>
      </c>
      <c r="J10" s="1" t="s">
        <v>185</v>
      </c>
      <c r="K10" s="1" t="s">
        <v>113</v>
      </c>
      <c r="L10" s="1" t="s">
        <v>113</v>
      </c>
      <c r="M10" s="1" t="s">
        <v>186</v>
      </c>
      <c r="N10" s="1" t="s">
        <v>186</v>
      </c>
      <c r="O10" s="1" t="s">
        <v>7</v>
      </c>
      <c r="P10" s="1" t="s">
        <v>187</v>
      </c>
      <c r="Q10" s="1" t="s">
        <v>188</v>
      </c>
      <c r="R10" s="1" t="s">
        <v>210</v>
      </c>
      <c r="S10" s="1" t="s">
        <v>190</v>
      </c>
      <c r="T10" s="1" t="s">
        <v>191</v>
      </c>
      <c r="U10" s="1" t="s">
        <v>192</v>
      </c>
    </row>
    <row r="11" s="1" customFormat="1" spans="1:21">
      <c r="A11" s="1" t="s">
        <v>120</v>
      </c>
      <c r="B11" s="1" t="s">
        <v>204</v>
      </c>
      <c r="C11" s="1" t="s">
        <v>211</v>
      </c>
      <c r="D11" s="1" t="s">
        <v>108</v>
      </c>
      <c r="E11" s="1" t="s">
        <v>121</v>
      </c>
      <c r="F11" s="1" t="s">
        <v>204</v>
      </c>
      <c r="G11" s="1" t="s">
        <v>197</v>
      </c>
      <c r="H11" s="1" t="s">
        <v>184</v>
      </c>
      <c r="I11" s="1" t="s">
        <v>113</v>
      </c>
      <c r="J11" s="1" t="s">
        <v>185</v>
      </c>
      <c r="K11" s="1" t="s">
        <v>113</v>
      </c>
      <c r="L11" s="1" t="s">
        <v>113</v>
      </c>
      <c r="M11" s="1" t="s">
        <v>186</v>
      </c>
      <c r="N11" s="1" t="s">
        <v>186</v>
      </c>
      <c r="O11" s="1" t="s">
        <v>7</v>
      </c>
      <c r="P11" s="1" t="s">
        <v>187</v>
      </c>
      <c r="Q11" s="1" t="s">
        <v>188</v>
      </c>
      <c r="R11" s="1" t="s">
        <v>212</v>
      </c>
      <c r="S11" s="1" t="s">
        <v>190</v>
      </c>
      <c r="T11" s="1" t="s">
        <v>191</v>
      </c>
      <c r="U11" s="1" t="s">
        <v>192</v>
      </c>
    </row>
    <row r="12" s="1" customFormat="1" spans="1:21">
      <c r="A12" s="1" t="s">
        <v>73</v>
      </c>
      <c r="B12" s="1" t="s">
        <v>204</v>
      </c>
      <c r="C12" s="1" t="s">
        <v>213</v>
      </c>
      <c r="D12" s="1" t="s">
        <v>71</v>
      </c>
      <c r="E12" s="1" t="s">
        <v>74</v>
      </c>
      <c r="F12" s="1" t="s">
        <v>204</v>
      </c>
      <c r="G12" s="1" t="s">
        <v>197</v>
      </c>
      <c r="H12" s="1" t="s">
        <v>184</v>
      </c>
      <c r="I12" s="1" t="s">
        <v>76</v>
      </c>
      <c r="J12" s="1" t="s">
        <v>185</v>
      </c>
      <c r="K12" s="1" t="s">
        <v>76</v>
      </c>
      <c r="L12" s="1" t="s">
        <v>76</v>
      </c>
      <c r="M12" s="1" t="s">
        <v>186</v>
      </c>
      <c r="N12" s="1" t="s">
        <v>186</v>
      </c>
      <c r="O12" s="1" t="s">
        <v>7</v>
      </c>
      <c r="P12" s="1" t="s">
        <v>187</v>
      </c>
      <c r="Q12" s="1" t="s">
        <v>188</v>
      </c>
      <c r="R12" s="1" t="s">
        <v>214</v>
      </c>
      <c r="S12" s="1" t="s">
        <v>190</v>
      </c>
      <c r="T12" s="1" t="s">
        <v>191</v>
      </c>
      <c r="U12" s="1" t="s">
        <v>192</v>
      </c>
    </row>
    <row r="13" s="1" customFormat="1" spans="1:21">
      <c r="A13" s="1" t="s">
        <v>106</v>
      </c>
      <c r="B13" s="1" t="s">
        <v>215</v>
      </c>
      <c r="C13" s="1" t="s">
        <v>216</v>
      </c>
      <c r="D13" s="1" t="s">
        <v>95</v>
      </c>
      <c r="E13" s="1" t="s">
        <v>107</v>
      </c>
      <c r="F13" s="1" t="s">
        <v>215</v>
      </c>
      <c r="G13" s="1" t="s">
        <v>204</v>
      </c>
      <c r="H13" s="1" t="s">
        <v>184</v>
      </c>
      <c r="I13" s="1" t="s">
        <v>100</v>
      </c>
      <c r="J13" s="1" t="s">
        <v>185</v>
      </c>
      <c r="K13" s="1" t="s">
        <v>100</v>
      </c>
      <c r="L13" s="1" t="s">
        <v>100</v>
      </c>
      <c r="M13" s="1" t="s">
        <v>186</v>
      </c>
      <c r="N13" s="1" t="s">
        <v>186</v>
      </c>
      <c r="O13" s="1" t="s">
        <v>7</v>
      </c>
      <c r="P13" s="1" t="s">
        <v>187</v>
      </c>
      <c r="Q13" s="1" t="s">
        <v>188</v>
      </c>
      <c r="R13" s="1" t="s">
        <v>217</v>
      </c>
      <c r="S13" s="1" t="s">
        <v>190</v>
      </c>
      <c r="T13" s="1" t="s">
        <v>191</v>
      </c>
      <c r="U13" s="1" t="s">
        <v>192</v>
      </c>
    </row>
    <row r="14" s="1" customFormat="1" spans="1:21">
      <c r="A14" s="1" t="s">
        <v>119</v>
      </c>
      <c r="B14" s="1" t="s">
        <v>215</v>
      </c>
      <c r="C14" s="1" t="s">
        <v>218</v>
      </c>
      <c r="D14" s="1" t="s">
        <v>108</v>
      </c>
      <c r="E14" s="1" t="s">
        <v>111</v>
      </c>
      <c r="F14" s="1" t="s">
        <v>215</v>
      </c>
      <c r="G14" s="1" t="s">
        <v>204</v>
      </c>
      <c r="H14" s="1" t="s">
        <v>184</v>
      </c>
      <c r="I14" s="1" t="s">
        <v>113</v>
      </c>
      <c r="J14" s="1" t="s">
        <v>185</v>
      </c>
      <c r="K14" s="1" t="s">
        <v>113</v>
      </c>
      <c r="L14" s="1" t="s">
        <v>113</v>
      </c>
      <c r="M14" s="1" t="s">
        <v>186</v>
      </c>
      <c r="N14" s="1" t="s">
        <v>186</v>
      </c>
      <c r="O14" s="1" t="s">
        <v>7</v>
      </c>
      <c r="P14" s="1" t="s">
        <v>187</v>
      </c>
      <c r="Q14" s="1" t="s">
        <v>188</v>
      </c>
      <c r="R14" s="1" t="s">
        <v>219</v>
      </c>
      <c r="S14" s="1" t="s">
        <v>190</v>
      </c>
      <c r="T14" s="1" t="s">
        <v>191</v>
      </c>
      <c r="U14" s="1" t="s">
        <v>192</v>
      </c>
    </row>
    <row r="15" s="1" customFormat="1" spans="1:21">
      <c r="A15" s="1" t="s">
        <v>52</v>
      </c>
      <c r="B15" s="1" t="s">
        <v>220</v>
      </c>
      <c r="C15" s="1" t="s">
        <v>221</v>
      </c>
      <c r="D15" s="1" t="s">
        <v>50</v>
      </c>
      <c r="E15" s="1" t="s">
        <v>53</v>
      </c>
      <c r="F15" s="1" t="s">
        <v>220</v>
      </c>
      <c r="G15" s="1" t="s">
        <v>215</v>
      </c>
      <c r="H15" s="1" t="s">
        <v>184</v>
      </c>
      <c r="I15" s="1" t="s">
        <v>56</v>
      </c>
      <c r="J15" s="1" t="s">
        <v>185</v>
      </c>
      <c r="K15" s="1" t="s">
        <v>56</v>
      </c>
      <c r="L15" s="1" t="s">
        <v>56</v>
      </c>
      <c r="M15" s="1" t="s">
        <v>186</v>
      </c>
      <c r="N15" s="1" t="s">
        <v>186</v>
      </c>
      <c r="O15" s="1" t="s">
        <v>7</v>
      </c>
      <c r="P15" s="1" t="s">
        <v>187</v>
      </c>
      <c r="Q15" s="1" t="s">
        <v>188</v>
      </c>
      <c r="R15" s="1" t="s">
        <v>222</v>
      </c>
      <c r="S15" s="1" t="s">
        <v>190</v>
      </c>
      <c r="T15" s="1" t="s">
        <v>191</v>
      </c>
      <c r="U15" s="1" t="s">
        <v>192</v>
      </c>
    </row>
    <row r="16" s="1" customFormat="1" spans="1:21">
      <c r="A16" s="1" t="s">
        <v>86</v>
      </c>
      <c r="B16" s="1" t="s">
        <v>220</v>
      </c>
      <c r="C16" s="1" t="s">
        <v>223</v>
      </c>
      <c r="D16" s="1" t="s">
        <v>84</v>
      </c>
      <c r="E16" s="1" t="s">
        <v>87</v>
      </c>
      <c r="F16" s="1" t="s">
        <v>220</v>
      </c>
      <c r="G16" s="1" t="s">
        <v>215</v>
      </c>
      <c r="H16" s="1" t="s">
        <v>184</v>
      </c>
      <c r="I16" s="1" t="s">
        <v>89</v>
      </c>
      <c r="J16" s="1" t="s">
        <v>185</v>
      </c>
      <c r="K16" s="1" t="s">
        <v>89</v>
      </c>
      <c r="L16" s="1" t="s">
        <v>89</v>
      </c>
      <c r="M16" s="1" t="s">
        <v>186</v>
      </c>
      <c r="N16" s="1" t="s">
        <v>186</v>
      </c>
      <c r="O16" s="1" t="s">
        <v>7</v>
      </c>
      <c r="P16" s="1" t="s">
        <v>187</v>
      </c>
      <c r="Q16" s="1" t="s">
        <v>188</v>
      </c>
      <c r="R16" s="1" t="s">
        <v>224</v>
      </c>
      <c r="S16" s="1" t="s">
        <v>190</v>
      </c>
      <c r="T16" s="1" t="s">
        <v>191</v>
      </c>
      <c r="U16" s="1" t="s">
        <v>192</v>
      </c>
    </row>
    <row r="17" s="1" customFormat="1" spans="1:21">
      <c r="A17" s="1" t="s">
        <v>225</v>
      </c>
      <c r="B17" s="1" t="s">
        <v>220</v>
      </c>
      <c r="C17" s="1" t="s">
        <v>226</v>
      </c>
      <c r="D17" s="1" t="s">
        <v>227</v>
      </c>
      <c r="E17" s="1" t="s">
        <v>228</v>
      </c>
      <c r="F17" s="1" t="s">
        <v>220</v>
      </c>
      <c r="G17" s="1" t="s">
        <v>215</v>
      </c>
      <c r="H17" s="1" t="s">
        <v>184</v>
      </c>
      <c r="I17" s="1" t="s">
        <v>229</v>
      </c>
      <c r="J17" s="1" t="s">
        <v>185</v>
      </c>
      <c r="K17" s="1" t="s">
        <v>229</v>
      </c>
      <c r="L17" s="1" t="s">
        <v>229</v>
      </c>
      <c r="M17" s="1" t="s">
        <v>186</v>
      </c>
      <c r="N17" s="1" t="s">
        <v>186</v>
      </c>
      <c r="O17" s="1" t="s">
        <v>7</v>
      </c>
      <c r="P17" s="1" t="s">
        <v>187</v>
      </c>
      <c r="Q17" s="1" t="s">
        <v>188</v>
      </c>
      <c r="R17" s="1" t="s">
        <v>230</v>
      </c>
      <c r="S17" s="1" t="s">
        <v>190</v>
      </c>
      <c r="T17" s="1" t="s">
        <v>191</v>
      </c>
      <c r="U17" s="1" t="s">
        <v>192</v>
      </c>
    </row>
    <row r="18" s="1" customFormat="1" spans="1:21">
      <c r="A18" s="1" t="s">
        <v>140</v>
      </c>
      <c r="B18" s="1" t="s">
        <v>220</v>
      </c>
      <c r="C18" s="1" t="s">
        <v>231</v>
      </c>
      <c r="D18" s="1" t="s">
        <v>138</v>
      </c>
      <c r="E18" s="1" t="s">
        <v>141</v>
      </c>
      <c r="F18" s="1" t="s">
        <v>220</v>
      </c>
      <c r="G18" s="1" t="s">
        <v>215</v>
      </c>
      <c r="H18" s="1" t="s">
        <v>184</v>
      </c>
      <c r="I18" s="1" t="s">
        <v>142</v>
      </c>
      <c r="J18" s="1" t="s">
        <v>185</v>
      </c>
      <c r="K18" s="1" t="s">
        <v>142</v>
      </c>
      <c r="L18" s="1" t="s">
        <v>142</v>
      </c>
      <c r="M18" s="1" t="s">
        <v>186</v>
      </c>
      <c r="N18" s="1" t="s">
        <v>186</v>
      </c>
      <c r="O18" s="1" t="s">
        <v>7</v>
      </c>
      <c r="P18" s="1" t="s">
        <v>187</v>
      </c>
      <c r="Q18" s="1" t="s">
        <v>188</v>
      </c>
      <c r="R18" s="1" t="s">
        <v>232</v>
      </c>
      <c r="S18" s="1" t="s">
        <v>190</v>
      </c>
      <c r="T18" s="1" t="s">
        <v>191</v>
      </c>
      <c r="U18" s="1" t="s">
        <v>192</v>
      </c>
    </row>
    <row r="19" s="1" customFormat="1" spans="1:21">
      <c r="A19" s="1" t="s">
        <v>117</v>
      </c>
      <c r="B19" s="1" t="s">
        <v>233</v>
      </c>
      <c r="C19" s="1" t="s">
        <v>234</v>
      </c>
      <c r="D19" s="1" t="s">
        <v>108</v>
      </c>
      <c r="E19" s="1" t="s">
        <v>118</v>
      </c>
      <c r="F19" s="1" t="s">
        <v>233</v>
      </c>
      <c r="G19" s="1" t="s">
        <v>220</v>
      </c>
      <c r="H19" s="1" t="s">
        <v>184</v>
      </c>
      <c r="I19" s="1" t="s">
        <v>113</v>
      </c>
      <c r="J19" s="1" t="s">
        <v>185</v>
      </c>
      <c r="K19" s="1" t="s">
        <v>113</v>
      </c>
      <c r="L19" s="1" t="s">
        <v>113</v>
      </c>
      <c r="M19" s="1" t="s">
        <v>186</v>
      </c>
      <c r="N19" s="1" t="s">
        <v>186</v>
      </c>
      <c r="O19" s="1" t="s">
        <v>7</v>
      </c>
      <c r="P19" s="1" t="s">
        <v>187</v>
      </c>
      <c r="Q19" s="1" t="s">
        <v>188</v>
      </c>
      <c r="R19" s="1" t="s">
        <v>235</v>
      </c>
      <c r="S19" s="1" t="s">
        <v>190</v>
      </c>
      <c r="T19" s="1" t="s">
        <v>191</v>
      </c>
      <c r="U19" s="1" t="s">
        <v>192</v>
      </c>
    </row>
    <row r="20" s="1" customFormat="1" spans="1:21">
      <c r="A20" s="1" t="s">
        <v>42</v>
      </c>
      <c r="B20" s="1" t="s">
        <v>233</v>
      </c>
      <c r="C20" s="1" t="s">
        <v>236</v>
      </c>
      <c r="D20" s="1" t="s">
        <v>11</v>
      </c>
      <c r="E20" s="1" t="s">
        <v>43</v>
      </c>
      <c r="F20" s="1" t="s">
        <v>233</v>
      </c>
      <c r="G20" s="1" t="s">
        <v>220</v>
      </c>
      <c r="H20" s="1" t="s">
        <v>184</v>
      </c>
      <c r="I20" s="1" t="s">
        <v>41</v>
      </c>
      <c r="J20" s="1" t="s">
        <v>185</v>
      </c>
      <c r="K20" s="1" t="s">
        <v>41</v>
      </c>
      <c r="L20" s="1" t="s">
        <v>41</v>
      </c>
      <c r="M20" s="1" t="s">
        <v>186</v>
      </c>
      <c r="N20" s="1" t="s">
        <v>186</v>
      </c>
      <c r="O20" s="1" t="s">
        <v>7</v>
      </c>
      <c r="P20" s="1" t="s">
        <v>187</v>
      </c>
      <c r="Q20" s="1" t="s">
        <v>188</v>
      </c>
      <c r="R20" s="1" t="s">
        <v>237</v>
      </c>
      <c r="S20" s="1" t="s">
        <v>190</v>
      </c>
      <c r="T20" s="1" t="s">
        <v>191</v>
      </c>
      <c r="U20" s="1" t="s">
        <v>192</v>
      </c>
    </row>
    <row r="21" s="1" customFormat="1" spans="1:21">
      <c r="A21" s="1" t="s">
        <v>115</v>
      </c>
      <c r="B21" s="1" t="s">
        <v>233</v>
      </c>
      <c r="C21" s="1" t="s">
        <v>238</v>
      </c>
      <c r="D21" s="1" t="s">
        <v>108</v>
      </c>
      <c r="E21" s="1" t="s">
        <v>116</v>
      </c>
      <c r="F21" s="1" t="s">
        <v>233</v>
      </c>
      <c r="G21" s="1" t="s">
        <v>220</v>
      </c>
      <c r="H21" s="1" t="s">
        <v>184</v>
      </c>
      <c r="I21" s="1" t="s">
        <v>113</v>
      </c>
      <c r="J21" s="1" t="s">
        <v>185</v>
      </c>
      <c r="K21" s="1" t="s">
        <v>113</v>
      </c>
      <c r="L21" s="1" t="s">
        <v>113</v>
      </c>
      <c r="M21" s="1" t="s">
        <v>186</v>
      </c>
      <c r="N21" s="1" t="s">
        <v>186</v>
      </c>
      <c r="O21" s="1" t="s">
        <v>7</v>
      </c>
      <c r="P21" s="1" t="s">
        <v>187</v>
      </c>
      <c r="Q21" s="1" t="s">
        <v>188</v>
      </c>
      <c r="R21" s="1" t="s">
        <v>239</v>
      </c>
      <c r="S21" s="1" t="s">
        <v>190</v>
      </c>
      <c r="T21" s="1" t="s">
        <v>191</v>
      </c>
      <c r="U21" s="1" t="s">
        <v>192</v>
      </c>
    </row>
    <row r="22" s="1" customFormat="1" spans="1:21">
      <c r="A22" s="1" t="s">
        <v>114</v>
      </c>
      <c r="B22" s="1" t="s">
        <v>233</v>
      </c>
      <c r="C22" s="1" t="s">
        <v>240</v>
      </c>
      <c r="D22" s="1" t="s">
        <v>108</v>
      </c>
      <c r="E22" s="1" t="s">
        <v>111</v>
      </c>
      <c r="F22" s="1" t="s">
        <v>233</v>
      </c>
      <c r="G22" s="1" t="s">
        <v>220</v>
      </c>
      <c r="H22" s="1" t="s">
        <v>184</v>
      </c>
      <c r="I22" s="1" t="s">
        <v>113</v>
      </c>
      <c r="J22" s="1" t="s">
        <v>185</v>
      </c>
      <c r="K22" s="1" t="s">
        <v>113</v>
      </c>
      <c r="L22" s="1" t="s">
        <v>113</v>
      </c>
      <c r="M22" s="1" t="s">
        <v>186</v>
      </c>
      <c r="N22" s="1" t="s">
        <v>186</v>
      </c>
      <c r="O22" s="1" t="s">
        <v>7</v>
      </c>
      <c r="P22" s="1" t="s">
        <v>187</v>
      </c>
      <c r="Q22" s="1" t="s">
        <v>188</v>
      </c>
      <c r="R22" s="1" t="s">
        <v>241</v>
      </c>
      <c r="S22" s="1" t="s">
        <v>190</v>
      </c>
      <c r="T22" s="1" t="s">
        <v>191</v>
      </c>
      <c r="U22" s="1" t="s">
        <v>192</v>
      </c>
    </row>
    <row r="23" s="1" customFormat="1" spans="1:21">
      <c r="A23" s="1" t="s">
        <v>104</v>
      </c>
      <c r="B23" s="1" t="s">
        <v>233</v>
      </c>
      <c r="C23" s="1" t="s">
        <v>242</v>
      </c>
      <c r="D23" s="1" t="s">
        <v>95</v>
      </c>
      <c r="E23" s="1" t="s">
        <v>102</v>
      </c>
      <c r="F23" s="1" t="s">
        <v>233</v>
      </c>
      <c r="G23" s="1" t="s">
        <v>215</v>
      </c>
      <c r="H23" s="1" t="s">
        <v>184</v>
      </c>
      <c r="I23" s="1" t="s">
        <v>105</v>
      </c>
      <c r="J23" s="1" t="s">
        <v>185</v>
      </c>
      <c r="K23" s="1" t="s">
        <v>105</v>
      </c>
      <c r="L23" s="1" t="s">
        <v>100</v>
      </c>
      <c r="M23" s="1" t="s">
        <v>243</v>
      </c>
      <c r="N23" s="1" t="s">
        <v>243</v>
      </c>
      <c r="O23" s="1" t="s">
        <v>7</v>
      </c>
      <c r="P23" s="1" t="s">
        <v>187</v>
      </c>
      <c r="Q23" s="1" t="s">
        <v>188</v>
      </c>
      <c r="R23" s="1" t="s">
        <v>244</v>
      </c>
      <c r="S23" s="1" t="s">
        <v>190</v>
      </c>
      <c r="T23" s="1" t="s">
        <v>191</v>
      </c>
      <c r="U23" s="1" t="s">
        <v>192</v>
      </c>
    </row>
    <row r="24" s="1" customFormat="1" spans="1:21">
      <c r="A24" s="1" t="s">
        <v>103</v>
      </c>
      <c r="B24" s="1" t="s">
        <v>245</v>
      </c>
      <c r="C24" s="1" t="s">
        <v>246</v>
      </c>
      <c r="D24" s="1" t="s">
        <v>95</v>
      </c>
      <c r="E24" s="1" t="s">
        <v>98</v>
      </c>
      <c r="F24" s="1" t="s">
        <v>233</v>
      </c>
      <c r="G24" s="1" t="s">
        <v>220</v>
      </c>
      <c r="H24" s="1" t="s">
        <v>184</v>
      </c>
      <c r="I24" s="1" t="s">
        <v>100</v>
      </c>
      <c r="J24" s="1" t="s">
        <v>185</v>
      </c>
      <c r="K24" s="1" t="s">
        <v>100</v>
      </c>
      <c r="L24" s="1" t="s">
        <v>100</v>
      </c>
      <c r="M24" s="1" t="s">
        <v>186</v>
      </c>
      <c r="N24" s="1" t="s">
        <v>186</v>
      </c>
      <c r="O24" s="1" t="s">
        <v>7</v>
      </c>
      <c r="P24" s="1" t="s">
        <v>187</v>
      </c>
      <c r="Q24" s="1" t="s">
        <v>188</v>
      </c>
      <c r="R24" s="1" t="s">
        <v>247</v>
      </c>
      <c r="S24" s="1" t="s">
        <v>190</v>
      </c>
      <c r="T24" s="1" t="s">
        <v>191</v>
      </c>
      <c r="U24" s="1" t="s">
        <v>192</v>
      </c>
    </row>
    <row r="25" s="1" customFormat="1" spans="1:21">
      <c r="A25" s="1" t="s">
        <v>39</v>
      </c>
      <c r="B25" s="1" t="s">
        <v>245</v>
      </c>
      <c r="C25" s="1" t="s">
        <v>248</v>
      </c>
      <c r="D25" s="1" t="s">
        <v>11</v>
      </c>
      <c r="E25" s="1" t="s">
        <v>26</v>
      </c>
      <c r="F25" s="1" t="s">
        <v>233</v>
      </c>
      <c r="G25" s="1" t="s">
        <v>220</v>
      </c>
      <c r="H25" s="1" t="s">
        <v>184</v>
      </c>
      <c r="I25" s="1" t="s">
        <v>41</v>
      </c>
      <c r="J25" s="1" t="s">
        <v>185</v>
      </c>
      <c r="K25" s="1" t="s">
        <v>41</v>
      </c>
      <c r="L25" s="1" t="s">
        <v>41</v>
      </c>
      <c r="M25" s="1" t="s">
        <v>186</v>
      </c>
      <c r="N25" s="1" t="s">
        <v>186</v>
      </c>
      <c r="O25" s="1" t="s">
        <v>7</v>
      </c>
      <c r="P25" s="1" t="s">
        <v>187</v>
      </c>
      <c r="Q25" s="1" t="s">
        <v>188</v>
      </c>
      <c r="R25" s="1" t="s">
        <v>249</v>
      </c>
      <c r="S25" s="1" t="s">
        <v>190</v>
      </c>
      <c r="T25" s="1" t="s">
        <v>191</v>
      </c>
      <c r="U25" s="1" t="s">
        <v>192</v>
      </c>
    </row>
    <row r="26" s="1" customFormat="1" spans="1:21">
      <c r="A26" s="1" t="s">
        <v>110</v>
      </c>
      <c r="B26" s="1" t="s">
        <v>245</v>
      </c>
      <c r="C26" s="1" t="s">
        <v>250</v>
      </c>
      <c r="D26" s="1" t="s">
        <v>108</v>
      </c>
      <c r="E26" s="1" t="s">
        <v>111</v>
      </c>
      <c r="F26" s="1" t="s">
        <v>245</v>
      </c>
      <c r="G26" s="1" t="s">
        <v>233</v>
      </c>
      <c r="H26" s="1" t="s">
        <v>184</v>
      </c>
      <c r="I26" s="1" t="s">
        <v>113</v>
      </c>
      <c r="J26" s="1" t="s">
        <v>185</v>
      </c>
      <c r="K26" s="1" t="s">
        <v>113</v>
      </c>
      <c r="L26" s="1" t="s">
        <v>113</v>
      </c>
      <c r="M26" s="1" t="s">
        <v>186</v>
      </c>
      <c r="N26" s="1" t="s">
        <v>186</v>
      </c>
      <c r="O26" s="1" t="s">
        <v>7</v>
      </c>
      <c r="P26" s="1" t="s">
        <v>187</v>
      </c>
      <c r="Q26" s="1" t="s">
        <v>188</v>
      </c>
      <c r="R26" s="1" t="s">
        <v>251</v>
      </c>
      <c r="S26" s="1" t="s">
        <v>190</v>
      </c>
      <c r="T26" s="1" t="s">
        <v>191</v>
      </c>
      <c r="U26" s="1" t="s">
        <v>192</v>
      </c>
    </row>
    <row r="27" s="1" customFormat="1" spans="1:21">
      <c r="A27" s="1" t="s">
        <v>32</v>
      </c>
      <c r="B27" s="1" t="s">
        <v>245</v>
      </c>
      <c r="C27" s="1" t="s">
        <v>252</v>
      </c>
      <c r="D27" s="1" t="s">
        <v>11</v>
      </c>
      <c r="E27" s="1" t="s">
        <v>253</v>
      </c>
      <c r="F27" s="1" t="s">
        <v>245</v>
      </c>
      <c r="G27" s="1" t="s">
        <v>233</v>
      </c>
      <c r="H27" s="1" t="s">
        <v>184</v>
      </c>
      <c r="I27" s="1" t="s">
        <v>254</v>
      </c>
      <c r="J27" s="1" t="s">
        <v>185</v>
      </c>
      <c r="K27" s="1" t="s">
        <v>254</v>
      </c>
      <c r="L27" s="1" t="s">
        <v>254</v>
      </c>
      <c r="M27" s="1" t="s">
        <v>186</v>
      </c>
      <c r="N27" s="1" t="s">
        <v>186</v>
      </c>
      <c r="O27" s="1" t="s">
        <v>7</v>
      </c>
      <c r="P27" s="1" t="s">
        <v>187</v>
      </c>
      <c r="Q27" s="1" t="s">
        <v>188</v>
      </c>
      <c r="R27" s="1" t="s">
        <v>255</v>
      </c>
      <c r="S27" s="1" t="s">
        <v>190</v>
      </c>
      <c r="T27" s="1" t="s">
        <v>191</v>
      </c>
      <c r="U27" s="1" t="s">
        <v>192</v>
      </c>
    </row>
    <row r="28" s="1" customFormat="1" spans="1:21">
      <c r="A28" s="1" t="s">
        <v>101</v>
      </c>
      <c r="B28" s="1" t="s">
        <v>245</v>
      </c>
      <c r="C28" s="1" t="s">
        <v>256</v>
      </c>
      <c r="D28" s="1" t="s">
        <v>95</v>
      </c>
      <c r="E28" s="1" t="s">
        <v>102</v>
      </c>
      <c r="F28" s="1" t="s">
        <v>245</v>
      </c>
      <c r="G28" s="1" t="s">
        <v>233</v>
      </c>
      <c r="H28" s="1" t="s">
        <v>184</v>
      </c>
      <c r="I28" s="1" t="s">
        <v>100</v>
      </c>
      <c r="J28" s="1" t="s">
        <v>185</v>
      </c>
      <c r="K28" s="1" t="s">
        <v>100</v>
      </c>
      <c r="L28" s="1" t="s">
        <v>100</v>
      </c>
      <c r="M28" s="1" t="s">
        <v>186</v>
      </c>
      <c r="N28" s="1" t="s">
        <v>186</v>
      </c>
      <c r="O28" s="1" t="s">
        <v>7</v>
      </c>
      <c r="P28" s="1" t="s">
        <v>187</v>
      </c>
      <c r="Q28" s="1" t="s">
        <v>188</v>
      </c>
      <c r="R28" s="1" t="s">
        <v>257</v>
      </c>
      <c r="S28" s="1" t="s">
        <v>190</v>
      </c>
      <c r="T28" s="1" t="s">
        <v>191</v>
      </c>
      <c r="U28" s="1" t="s">
        <v>192</v>
      </c>
    </row>
    <row r="29" s="1" customFormat="1" spans="1:21">
      <c r="A29" s="1" t="s">
        <v>97</v>
      </c>
      <c r="B29" s="1" t="s">
        <v>258</v>
      </c>
      <c r="C29" s="1" t="s">
        <v>259</v>
      </c>
      <c r="D29" s="1" t="s">
        <v>95</v>
      </c>
      <c r="E29" s="1" t="s">
        <v>98</v>
      </c>
      <c r="F29" s="1" t="s">
        <v>245</v>
      </c>
      <c r="G29" s="1" t="s">
        <v>233</v>
      </c>
      <c r="H29" s="1" t="s">
        <v>184</v>
      </c>
      <c r="I29" s="1" t="s">
        <v>100</v>
      </c>
      <c r="J29" s="1" t="s">
        <v>185</v>
      </c>
      <c r="K29" s="1" t="s">
        <v>100</v>
      </c>
      <c r="L29" s="1" t="s">
        <v>100</v>
      </c>
      <c r="M29" s="1" t="s">
        <v>186</v>
      </c>
      <c r="N29" s="1" t="s">
        <v>186</v>
      </c>
      <c r="O29" s="1" t="s">
        <v>7</v>
      </c>
      <c r="P29" s="1" t="s">
        <v>187</v>
      </c>
      <c r="Q29" s="1" t="s">
        <v>188</v>
      </c>
      <c r="R29" s="1" t="s">
        <v>260</v>
      </c>
      <c r="S29" s="1" t="s">
        <v>190</v>
      </c>
      <c r="T29" s="1" t="s">
        <v>191</v>
      </c>
      <c r="U29" s="1" t="s">
        <v>192</v>
      </c>
    </row>
    <row r="30" s="1" customFormat="1" spans="1:21">
      <c r="A30" s="1" t="s">
        <v>25</v>
      </c>
      <c r="B30" s="1" t="s">
        <v>258</v>
      </c>
      <c r="C30" s="1" t="s">
        <v>261</v>
      </c>
      <c r="D30" s="1" t="s">
        <v>11</v>
      </c>
      <c r="E30" s="1" t="s">
        <v>26</v>
      </c>
      <c r="F30" s="1" t="s">
        <v>258</v>
      </c>
      <c r="G30" s="1" t="s">
        <v>233</v>
      </c>
      <c r="H30" s="1" t="s">
        <v>184</v>
      </c>
      <c r="I30" s="1" t="s">
        <v>31</v>
      </c>
      <c r="J30" s="1" t="s">
        <v>185</v>
      </c>
      <c r="K30" s="1" t="s">
        <v>31</v>
      </c>
      <c r="L30" s="1" t="s">
        <v>31</v>
      </c>
      <c r="M30" s="1" t="s">
        <v>186</v>
      </c>
      <c r="N30" s="1" t="s">
        <v>186</v>
      </c>
      <c r="O30" s="1" t="s">
        <v>7</v>
      </c>
      <c r="P30" s="1" t="s">
        <v>187</v>
      </c>
      <c r="Q30" s="1" t="s">
        <v>188</v>
      </c>
      <c r="R30" s="1" t="s">
        <v>262</v>
      </c>
      <c r="S30" s="1" t="s">
        <v>190</v>
      </c>
      <c r="T30" s="1" t="s">
        <v>191</v>
      </c>
      <c r="U30" s="1" t="s">
        <v>192</v>
      </c>
    </row>
    <row r="31" s="1" customFormat="1" spans="1:21">
      <c r="A31" s="1" t="s">
        <v>263</v>
      </c>
      <c r="B31" s="1" t="s">
        <v>264</v>
      </c>
      <c r="C31" s="1" t="s">
        <v>265</v>
      </c>
      <c r="D31" s="1" t="s">
        <v>266</v>
      </c>
      <c r="E31" s="1" t="s">
        <v>267</v>
      </c>
      <c r="F31" s="1" t="s">
        <v>181</v>
      </c>
      <c r="G31" s="1" t="s">
        <v>183</v>
      </c>
      <c r="H31" s="1" t="s">
        <v>184</v>
      </c>
      <c r="I31" s="1" t="s">
        <v>268</v>
      </c>
      <c r="J31" s="1" t="s">
        <v>185</v>
      </c>
      <c r="K31" s="1" t="s">
        <v>268</v>
      </c>
      <c r="L31" s="1" t="s">
        <v>268</v>
      </c>
      <c r="M31" s="1" t="s">
        <v>186</v>
      </c>
      <c r="N31" s="1" t="s">
        <v>186</v>
      </c>
      <c r="O31" s="1" t="s">
        <v>7</v>
      </c>
      <c r="P31" s="1" t="s">
        <v>187</v>
      </c>
      <c r="Q31" s="1" t="s">
        <v>188</v>
      </c>
      <c r="R31" s="1" t="s">
        <v>269</v>
      </c>
      <c r="S31" s="1" t="s">
        <v>190</v>
      </c>
      <c r="T31" s="1" t="s">
        <v>191</v>
      </c>
      <c r="U31" s="1" t="s">
        <v>192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2022-03-22T03:47:01Z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10392DF8ACF1442D8949AAAB4A1581F6</vt:lpwstr>
  </property>
  <property fmtid="{D5CDD505-2E9C-101B-9397-08002B2CF9AE}" pid="3" name="KSOProductBuildVer">
    <vt:lpwstr>2052-11.1.0.11365</vt:lpwstr>
  </property>
</Properties>
</file>