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<sst xmlns="http://schemas.openxmlformats.org/spreadsheetml/2006/main" count="214" uniqueCount="112">
  <si>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</si>
  <si>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</si>
  <si>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</si>
  <si>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</si>
  <si>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</si>
  <si>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</si>
  <si>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</si>
  <si>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</si>
  <si>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</si>
  <si>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</si>
  <si>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</si>
  <si>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</si>
  <si>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</si>
  <si>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</si>
  <si>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</si>
  <si>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</si>
  <si>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</si>
  <si>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</si>
  <si>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</si>
  <si>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</si>
  <si>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</si>
  <si>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</si>
  <si>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</si>
  <si>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</si>
  <si>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</si>
  <si>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17648365097	</t>
  </si>
  <si>
    <t>Ctrip</t>
  </si>
  <si>
    <t>正常</t>
  </si>
  <si>
    <t>[德州]维也纳酒店(德州政府购物广场店)(83983518)</t>
  </si>
  <si>
    <t>大床房&lt;双人入住&gt;&lt;内宾&gt;&lt;预付&gt;&lt;双早&gt;</t>
  </si>
  <si>
    <t>CNY</t>
  </si>
  <si>
    <t>高宇</t>
  </si>
  <si>
    <t>CA11323220322CNY</t>
  </si>
  <si>
    <t>未提现</t>
  </si>
  <si>
    <t>携程开票</t>
  </si>
  <si>
    <t xml:space="preserve">	</t>
  </si>
  <si>
    <t xml:space="preserve">17657991652	</t>
  </si>
  <si>
    <t>[江门]维也纳酒店(江门万达广场店)(83968367)</t>
  </si>
  <si>
    <t>豪华大床房&lt;双人入住&gt;&lt;内宾&gt;&lt;预付&gt;&lt;双早&gt;</t>
  </si>
  <si>
    <t>陈显静</t>
  </si>
  <si>
    <t xml:space="preserve">2469551	</t>
  </si>
  <si>
    <t xml:space="preserve">17666223081	</t>
  </si>
  <si>
    <t>[郑州]城市便捷酒店(郑州人民医院地铁站店)(77382436)</t>
  </si>
  <si>
    <t>标准大床房&lt;双人入住&gt;&lt;内宾&gt;&lt;预付&gt;&lt;双早&gt;</t>
  </si>
  <si>
    <t>张佳钦</t>
  </si>
  <si>
    <t xml:space="preserve">2470916	</t>
  </si>
  <si>
    <t xml:space="preserve">17669005134	</t>
  </si>
  <si>
    <t>[资兴]城市便捷酒店(资兴东江湖店)(71632574)</t>
  </si>
  <si>
    <t>舒振雄</t>
  </si>
  <si>
    <t xml:space="preserve">2472589	</t>
  </si>
  <si>
    <t xml:space="preserve">17676616635	</t>
  </si>
  <si>
    <t>[合肥]柏曼酒店(合肥安医大四附院黉街店)(77365562)</t>
  </si>
  <si>
    <t>曼享大床房&lt;双人入住&gt;&lt;内宾&gt;&lt;预付&gt;&lt;双早&gt;</t>
  </si>
  <si>
    <t>王秀利</t>
  </si>
  <si>
    <t xml:space="preserve">2473206	</t>
  </si>
  <si>
    <t>，</t>
  </si>
  <si>
    <t>A220322101806481</t>
  </si>
  <si>
    <t>CNY / HKD 当前参考汇率: 1.227998205</t>
  </si>
  <si>
    <t>总计：2615.5 CNY/
3211.83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</si>
  <si>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</si>
  <si>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</si>
  <si>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</si>
  <si>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</si>
  <si>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</si>
  <si>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</si>
  <si>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</si>
  <si>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</si>
  <si>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</si>
  <si>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</si>
  <si>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</si>
  <si>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</si>
  <si>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</si>
  <si>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</si>
  <si>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</si>
  <si>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</si>
  <si>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</si>
  <si>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</si>
  <si>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</si>
  <si>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2473206</t>
  </si>
  <si>
    <t>柏曼酒店(合肥安医大四附院黉街店)</t>
  </si>
  <si>
    <t>2022-03-19</t>
  </si>
  <si>
    <t>退房日月结</t>
  </si>
  <si>
    <t>176.46</t>
  </si>
  <si>
    <t>RMB</t>
  </si>
  <si>
    <t>0</t>
  </si>
  <si>
    <t>0.00</t>
  </si>
  <si>
    <t>携程汇智国内直连</t>
  </si>
  <si>
    <t>1861</t>
  </si>
  <si>
    <t>2022-03-18 19:07:13</t>
  </si>
  <si>
    <t>否</t>
  </si>
  <si>
    <t>汇智国际旅游发展有限公司</t>
  </si>
  <si>
    <t>直连</t>
  </si>
  <si>
    <t>2472589</t>
  </si>
  <si>
    <t>城市便捷酒店(资兴东江湖店)</t>
  </si>
  <si>
    <t>141.78</t>
  </si>
  <si>
    <t>2022-03-18 12:37:19</t>
  </si>
  <si>
    <t>2022-03-17</t>
  </si>
  <si>
    <t>2470916</t>
  </si>
  <si>
    <t>城市便捷酒店(郑州人民医院地铁站店)</t>
  </si>
  <si>
    <t>375.36</t>
  </si>
  <si>
    <t>2022-03-17 11:50:58</t>
  </si>
  <si>
    <t>2022-03-16</t>
  </si>
  <si>
    <t>2469551</t>
  </si>
  <si>
    <t>维也纳酒店(江门万达广场店)</t>
  </si>
  <si>
    <t>1064.58</t>
  </si>
  <si>
    <t>2022-03-16 14:14:55</t>
  </si>
  <si>
    <t>2022-03-14</t>
  </si>
  <si>
    <t>2466739</t>
  </si>
  <si>
    <t>维也纳酒店(德州政府购物广场店))</t>
  </si>
  <si>
    <t>2022-03-15</t>
  </si>
  <si>
    <t>857.32</t>
  </si>
  <si>
    <t>2022-03-14 19:18:43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</si>
</sst>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44635</v>
      </c>
      <c r="G2" s="6">
        <v>44639</v>
      </c>
      <c r="H2" s="4">
        <v>1</v>
      </c>
      <c r="I2" s="4">
        <v>4</v>
      </c>
      <c r="J2" s="4">
        <v>4</v>
      </c>
      <c r="K2" s="4" t="s">
        <v>30</v>
      </c>
      <c r="L2" s="4">
        <v>857.32</v>
      </c>
      <c r="M2" s="4">
        <v>857.32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44642</v>
      </c>
      <c r="T2" s="4" t="s">
        <v>34</v>
      </c>
      <c r="U2" s="4">
        <v>857.32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44636</v>
      </c>
      <c r="G3" s="6">
        <v>44639</v>
      </c>
      <c r="H3" s="4">
        <v>1</v>
      </c>
      <c r="I3" s="4">
        <v>3</v>
      </c>
      <c r="J3" s="4">
        <v>3</v>
      </c>
      <c r="K3" s="4" t="s">
        <v>30</v>
      </c>
      <c r="L3" s="4">
        <v>1064.58</v>
      </c>
      <c r="M3" s="4">
        <v>1064.58</v>
      </c>
      <c r="N3" s="4" t="s">
        <v>39</v>
      </c>
      <c r="O3" s="4" t="s">
        <v>32</v>
      </c>
      <c r="P3" s="4" t="s">
        <v>33</v>
      </c>
      <c r="Q3" s="4">
        <v>0</v>
      </c>
      <c r="R3" s="7">
        <v>44636</v>
      </c>
      <c r="S3" s="6">
        <v>44642</v>
      </c>
      <c r="T3" s="4" t="s">
        <v>34</v>
      </c>
      <c r="U3" s="4">
        <v>1064.58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44637</v>
      </c>
      <c r="G4" s="6">
        <v>44639</v>
      </c>
      <c r="H4" s="4">
        <v>1</v>
      </c>
      <c r="I4" s="4">
        <v>2</v>
      </c>
      <c r="J4" s="4">
        <v>2</v>
      </c>
      <c r="K4" s="4" t="s">
        <v>30</v>
      </c>
      <c r="L4" s="4">
        <v>375.36</v>
      </c>
      <c r="M4" s="4">
        <v>375.36</v>
      </c>
      <c r="N4" s="4" t="s">
        <v>44</v>
      </c>
      <c r="O4" s="4" t="s">
        <v>32</v>
      </c>
      <c r="P4" s="4" t="s">
        <v>33</v>
      </c>
      <c r="Q4" s="4">
        <v>0</v>
      </c>
      <c r="R4" s="7">
        <v>44637</v>
      </c>
      <c r="S4" s="6">
        <v>44642</v>
      </c>
      <c r="T4" s="4" t="s">
        <v>34</v>
      </c>
      <c r="U4" s="4">
        <v>375.36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43</v>
      </c>
      <c r="F5" s="6">
        <v>44638</v>
      </c>
      <c r="G5" s="6">
        <v>44639</v>
      </c>
      <c r="H5" s="4">
        <v>1</v>
      </c>
      <c r="I5" s="4">
        <v>1</v>
      </c>
      <c r="J5" s="4">
        <v>1</v>
      </c>
      <c r="K5" s="4" t="s">
        <v>30</v>
      </c>
      <c r="L5" s="4">
        <v>141.78</v>
      </c>
      <c r="M5" s="4">
        <v>141.78</v>
      </c>
      <c r="N5" s="4" t="s">
        <v>48</v>
      </c>
      <c r="O5" s="4" t="s">
        <v>32</v>
      </c>
      <c r="P5" s="4" t="s">
        <v>33</v>
      </c>
      <c r="Q5" s="4">
        <v>0</v>
      </c>
      <c r="R5" s="7">
        <v>44638</v>
      </c>
      <c r="S5" s="6">
        <v>44642</v>
      </c>
      <c r="T5" s="4" t="s">
        <v>34</v>
      </c>
      <c r="U5" s="4">
        <v>141.78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44638</v>
      </c>
      <c r="G6" s="6">
        <v>44639</v>
      </c>
      <c r="H6" s="4">
        <v>1</v>
      </c>
      <c r="I6" s="4">
        <v>1</v>
      </c>
      <c r="J6" s="4">
        <v>1</v>
      </c>
      <c r="K6" s="4" t="s">
        <v>30</v>
      </c>
      <c r="L6" s="4">
        <v>176.46</v>
      </c>
      <c r="M6" s="4">
        <v>176.46</v>
      </c>
      <c r="N6" s="4" t="s">
        <v>53</v>
      </c>
      <c r="O6" s="4" t="s">
        <v>32</v>
      </c>
      <c r="P6" s="4" t="s">
        <v>33</v>
      </c>
      <c r="Q6" s="4">
        <v>0</v>
      </c>
      <c r="R6" s="7">
        <v>44638</v>
      </c>
      <c r="S6" s="6">
        <v>44642</v>
      </c>
      <c r="T6" s="4" t="s">
        <v>34</v>
      </c>
      <c r="U6" s="4">
        <v>176.46</v>
      </c>
      <c r="V6" s="4">
        <v>0</v>
      </c>
      <c r="W6" s="4">
        <v>0</v>
      </c>
      <c r="X6" s="4" t="s">
        <v>54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17648365097</v>
      </c>
      <c r="B2" s="6">
        <v>44635</v>
      </c>
      <c r="C2" s="6">
        <v>44639</v>
      </c>
      <c r="D2" s="4">
        <v>857.32</v>
      </c>
      <c r="E2" s="4" t="str">
        <f>VLOOKUP(A2,HOP!A:L,12,0)</f>
        <v>857.32</v>
      </c>
      <c r="F2" s="4" t="str">
        <f>VLOOKUP(A2,HOP!A:C,3,0)</f>
        <v>2466739</v>
      </c>
      <c r="G2" s="4">
        <f>D2-E2</f>
        <v>0</v>
      </c>
      <c r="H2" s="4" t="str">
        <f>$H$1&amp;F2</f>
        <v>，2466739</v>
      </c>
      <c r="I2" s="4" t="str">
        <f>VLOOKUP(A2,HOP!A:U,21,0)</f>
        <v>直连</v>
      </c>
    </row>
    <row r="3" s="4" customFormat="1" spans="1:9">
      <c r="A3" s="5">
        <v>17657991652</v>
      </c>
      <c r="B3" s="6">
        <v>44636</v>
      </c>
      <c r="C3" s="6">
        <v>44639</v>
      </c>
      <c r="D3" s="4">
        <v>1064.58</v>
      </c>
      <c r="E3" s="4" t="str">
        <f>VLOOKUP(A3,HOP!A:L,12,0)</f>
        <v>1064.58</v>
      </c>
      <c r="F3" s="4" t="str">
        <f>VLOOKUP(A3,HOP!A:C,3,0)</f>
        <v>2469551</v>
      </c>
      <c r="G3" s="4">
        <f>D3-E3</f>
        <v>0</v>
      </c>
      <c r="H3" s="4" t="str">
        <f>$H$1&amp;F3</f>
        <v>，2469551</v>
      </c>
      <c r="I3" s="4" t="str">
        <f>VLOOKUP(A3,HOP!A:U,21,0)</f>
        <v>直连</v>
      </c>
    </row>
    <row r="4" s="4" customFormat="1" spans="1:9">
      <c r="A4" s="5">
        <v>17666223081</v>
      </c>
      <c r="B4" s="6">
        <v>44637</v>
      </c>
      <c r="C4" s="6">
        <v>44639</v>
      </c>
      <c r="D4" s="4">
        <v>375.36</v>
      </c>
      <c r="E4" s="4" t="str">
        <f>VLOOKUP(A4,HOP!A:L,12,0)</f>
        <v>375.36</v>
      </c>
      <c r="F4" s="4" t="str">
        <f>VLOOKUP(A4,HOP!A:C,3,0)</f>
        <v>2470916</v>
      </c>
      <c r="G4" s="4">
        <f>D4-E4</f>
        <v>0</v>
      </c>
      <c r="H4" s="4" t="str">
        <f>$H$1&amp;F4</f>
        <v>，2470916</v>
      </c>
      <c r="I4" s="4" t="str">
        <f>VLOOKUP(A4,HOP!A:U,21,0)</f>
        <v>直连</v>
      </c>
    </row>
    <row r="5" s="4" customFormat="1" spans="1:9">
      <c r="A5" s="5">
        <v>17669005134</v>
      </c>
      <c r="B5" s="6">
        <v>44638</v>
      </c>
      <c r="C5" s="6">
        <v>44639</v>
      </c>
      <c r="D5" s="4">
        <v>141.78</v>
      </c>
      <c r="E5" s="4" t="str">
        <f>VLOOKUP(A5,HOP!A:L,12,0)</f>
        <v>141.78</v>
      </c>
      <c r="F5" s="4" t="str">
        <f>VLOOKUP(A5,HOP!A:C,3,0)</f>
        <v>2472589</v>
      </c>
      <c r="G5" s="4">
        <f>D5-E5</f>
        <v>0</v>
      </c>
      <c r="H5" s="4" t="str">
        <f>$H$1&amp;F5</f>
        <v>，2472589</v>
      </c>
      <c r="I5" s="4" t="str">
        <f>VLOOKUP(A5,HOP!A:U,21,0)</f>
        <v>直连</v>
      </c>
    </row>
    <row r="6" s="4" customFormat="1" spans="1:9">
      <c r="A6" s="5">
        <v>17676616635</v>
      </c>
      <c r="B6" s="6">
        <v>44638</v>
      </c>
      <c r="C6" s="6">
        <v>44639</v>
      </c>
      <c r="D6" s="4">
        <v>176.46</v>
      </c>
      <c r="E6" s="4" t="str">
        <f>VLOOKUP(A6,HOP!A:L,12,0)</f>
        <v>176.46</v>
      </c>
      <c r="F6" s="4" t="str">
        <f>VLOOKUP(A6,HOP!A:C,3,0)</f>
        <v>2473206</v>
      </c>
      <c r="G6" s="4">
        <f>D6-E6</f>
        <v>0</v>
      </c>
      <c r="H6" s="4" t="str">
        <f>$H$1&amp;F6</f>
        <v>，2473206</v>
      </c>
      <c r="I6" s="4" t="str">
        <f>VLOOKUP(A6,HOP!A:U,21,0)</f>
        <v>直连</v>
      </c>
    </row>
    <row r="8" spans="4:4">
      <c r="D8" s="4">
        <f>SUM(D2:D7)</f>
        <v>2615.5</v>
      </c>
    </row>
    <row r="13" spans="1:1">
      <c r="A13" s="4" t="s">
        <v>56</v>
      </c>
    </row>
    <row r="14" spans="1:1">
      <c r="A14" s="4" t="s">
        <v>57</v>
      </c>
    </row>
    <row r="15" spans="1:1">
      <c r="A15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</row>
    <row r="2" s="1" customFormat="1" spans="1:21">
      <c r="A2" s="3">
        <v>17676616635</v>
      </c>
      <c r="B2" s="1" t="s">
        <v>77</v>
      </c>
      <c r="C2" s="1" t="s">
        <v>78</v>
      </c>
      <c r="D2" s="1" t="s">
        <v>79</v>
      </c>
      <c r="E2" s="1" t="s">
        <v>53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</row>
    <row r="3" s="1" customFormat="1" spans="1:21">
      <c r="A3" s="3">
        <v>17669005134</v>
      </c>
      <c r="B3" s="1" t="s">
        <v>77</v>
      </c>
      <c r="C3" s="1" t="s">
        <v>92</v>
      </c>
      <c r="D3" s="1" t="s">
        <v>93</v>
      </c>
      <c r="E3" s="1" t="s">
        <v>48</v>
      </c>
      <c r="F3" s="1" t="s">
        <v>77</v>
      </c>
      <c r="G3" s="1" t="s">
        <v>80</v>
      </c>
      <c r="H3" s="1" t="s">
        <v>81</v>
      </c>
      <c r="I3" s="1" t="s">
        <v>94</v>
      </c>
      <c r="J3" s="1" t="s">
        <v>83</v>
      </c>
      <c r="K3" s="1" t="s">
        <v>94</v>
      </c>
      <c r="L3" s="1" t="s">
        <v>94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95</v>
      </c>
      <c r="S3" s="1" t="s">
        <v>89</v>
      </c>
      <c r="T3" s="1" t="s">
        <v>90</v>
      </c>
      <c r="U3" s="1" t="s">
        <v>91</v>
      </c>
    </row>
    <row r="4" s="1" customFormat="1" spans="1:21">
      <c r="A4" s="3">
        <v>17666223081</v>
      </c>
      <c r="B4" s="1" t="s">
        <v>96</v>
      </c>
      <c r="C4" s="1" t="s">
        <v>97</v>
      </c>
      <c r="D4" s="1" t="s">
        <v>98</v>
      </c>
      <c r="E4" s="1" t="s">
        <v>44</v>
      </c>
      <c r="F4" s="1" t="s">
        <v>96</v>
      </c>
      <c r="G4" s="1" t="s">
        <v>80</v>
      </c>
      <c r="H4" s="1" t="s">
        <v>81</v>
      </c>
      <c r="I4" s="1" t="s">
        <v>99</v>
      </c>
      <c r="J4" s="1" t="s">
        <v>83</v>
      </c>
      <c r="K4" s="1" t="s">
        <v>99</v>
      </c>
      <c r="L4" s="1" t="s">
        <v>99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100</v>
      </c>
      <c r="S4" s="1" t="s">
        <v>89</v>
      </c>
      <c r="T4" s="1" t="s">
        <v>90</v>
      </c>
      <c r="U4" s="1" t="s">
        <v>91</v>
      </c>
    </row>
    <row r="5" s="1" customFormat="1" spans="1:21">
      <c r="A5" s="3">
        <v>17657991652</v>
      </c>
      <c r="B5" s="1" t="s">
        <v>101</v>
      </c>
      <c r="C5" s="1" t="s">
        <v>102</v>
      </c>
      <c r="D5" s="1" t="s">
        <v>103</v>
      </c>
      <c r="E5" s="1" t="s">
        <v>39</v>
      </c>
      <c r="F5" s="1" t="s">
        <v>101</v>
      </c>
      <c r="G5" s="1" t="s">
        <v>80</v>
      </c>
      <c r="H5" s="1" t="s">
        <v>81</v>
      </c>
      <c r="I5" s="1" t="s">
        <v>104</v>
      </c>
      <c r="J5" s="1" t="s">
        <v>83</v>
      </c>
      <c r="K5" s="1" t="s">
        <v>104</v>
      </c>
      <c r="L5" s="1" t="s">
        <v>104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87</v>
      </c>
      <c r="R5" s="1" t="s">
        <v>105</v>
      </c>
      <c r="S5" s="1" t="s">
        <v>89</v>
      </c>
      <c r="T5" s="1" t="s">
        <v>90</v>
      </c>
      <c r="U5" s="1" t="s">
        <v>91</v>
      </c>
    </row>
    <row r="6" s="1" customFormat="1" spans="1:21">
      <c r="A6" s="3">
        <v>17648365097</v>
      </c>
      <c r="B6" s="1" t="s">
        <v>106</v>
      </c>
      <c r="C6" s="1" t="s">
        <v>107</v>
      </c>
      <c r="D6" s="1" t="s">
        <v>108</v>
      </c>
      <c r="E6" s="1" t="s">
        <v>31</v>
      </c>
      <c r="F6" s="1" t="s">
        <v>109</v>
      </c>
      <c r="G6" s="1" t="s">
        <v>80</v>
      </c>
      <c r="H6" s="1" t="s">
        <v>81</v>
      </c>
      <c r="I6" s="1" t="s">
        <v>110</v>
      </c>
      <c r="J6" s="1" t="s">
        <v>83</v>
      </c>
      <c r="K6" s="1" t="s">
        <v>110</v>
      </c>
      <c r="L6" s="1" t="s">
        <v>110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111</v>
      </c>
      <c r="S6" s="1" t="s">
        <v>89</v>
      </c>
      <c r="T6" s="1" t="s">
        <v>90</v>
      </c>
      <c r="U6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2022-03-22T02:12:15Z</dcterms:created>
  <dcterms:modified xsi:type="dcterms:W3CDTF">2022-03-22T02:16:43Z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663FA3B28EAC4ADC8D4C4A0DCFB88BB5</vt:lpwstr>
  </property>
  <property fmtid="{D5CDD505-2E9C-101B-9397-08002B2CF9AE}" pid="3" name="KSOProductBuildVer">
    <vt:lpwstr>2052-11.1.0.11365</vt:lpwstr>
  </property>
</Properties>
</file>