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</definedName>
  </definedNames>
  <calcPr calcId="144525"/>
</workbook>
</file>

<file path=xl/sharedStrings.xml><?xml version="1.0" encoding="utf-8"?>
<sst xmlns="http://schemas.openxmlformats.org/spreadsheetml/2006/main" count="878" uniqueCount="358">
  <si>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</si>
  <si>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</si>
  <si>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</si>
  <si>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</si>
  <si>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</si>
  <si>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</si>
  <si>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</si>
  <si>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</si>
  <si>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</si>
  <si>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</si>
  <si>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</si>
  <si>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</si>
  <si>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</si>
  <si>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</si>
  <si>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</si>
  <si>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</si>
  <si>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</si>
  <si>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</si>
  <si>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</si>
  <si>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</si>
  <si>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</si>
  <si>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</si>
  <si>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</si>
  <si>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</si>
  <si>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</si>
  <si>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16690833295	</t>
  </si>
  <si>
    <t>Ctrip</t>
  </si>
  <si>
    <t>正常</t>
  </si>
  <si>
    <t>[拉斯维加斯]拉斯维加斯市区大酒店(Downtown Grand Las Vegas)(37198606)</t>
  </si>
  <si>
    <t>豪华客房, 1 张特大床, 吸烟房&lt;不退款&gt;&lt;2人入住&gt;</t>
  </si>
  <si>
    <t>USD</t>
  </si>
  <si>
    <t>kline/harvey</t>
  </si>
  <si>
    <t>CA5326220322USD</t>
  </si>
  <si>
    <t>未提现</t>
  </si>
  <si>
    <t>携程开票</t>
  </si>
  <si>
    <t xml:space="preserve">2284852	</t>
  </si>
  <si>
    <t xml:space="preserve">10443SC462006	</t>
  </si>
  <si>
    <t xml:space="preserve">17107353687	</t>
  </si>
  <si>
    <t>[圣奥古斯丁]卡萨莫尼卡酒店 - 奥特格拉菲系列(Casa Monica Resort &amp; Spa, Autograph Collection)(47471319)</t>
  </si>
  <si>
    <t>特大床客房&lt;早餐&gt;&lt;不退款&gt;&lt;2人入住&gt;</t>
  </si>
  <si>
    <t>Azzollini/Anthony</t>
  </si>
  <si>
    <t xml:space="preserve">2369892	</t>
  </si>
  <si>
    <t xml:space="preserve">90082412	</t>
  </si>
  <si>
    <t xml:space="preserve">17228548210	</t>
  </si>
  <si>
    <t>[阿姆斯特丹]阿姆斯特丹中心因特尔酒店(Inntel Hotels Amsterdam Centre)(37200323)</t>
  </si>
  <si>
    <t>城市大床房&lt;不退款&gt;&lt;2人入住&gt;</t>
  </si>
  <si>
    <t>Whelan/Deirdre</t>
  </si>
  <si>
    <t xml:space="preserve">	</t>
  </si>
  <si>
    <t xml:space="preserve">76704797	</t>
  </si>
  <si>
    <t xml:space="preserve">17343754959	</t>
  </si>
  <si>
    <t>[维也纳]维也纳大酒店(Grand Hotel Wien)(37204551)</t>
  </si>
  <si>
    <t>高级房&lt;不退款&gt;&lt;2人入住&gt;</t>
  </si>
  <si>
    <t>Bonanni/Lucas</t>
  </si>
  <si>
    <t xml:space="preserve">17445358391	</t>
  </si>
  <si>
    <t>[城南市]城南市葡萄酒店(Vine Hotel Seongnam)(44803457)</t>
  </si>
  <si>
    <t>豪华房&lt;不退款&gt;&lt;2人入住&gt;</t>
  </si>
  <si>
    <t>lee/taekwan,lee/taekwan</t>
  </si>
  <si>
    <t xml:space="preserve">2429768	</t>
  </si>
  <si>
    <t xml:space="preserve">17501240430	</t>
  </si>
  <si>
    <t>[曼彻斯特]曼彻斯特波特兰宜必思尚品酒店(Ibis Styles Manchester Portland)(37236203)</t>
  </si>
  <si>
    <t>标准大床房&lt;2人入住&gt;&lt;不退款&gt;&lt;早餐&gt;</t>
  </si>
  <si>
    <t>Vyas/Arvind</t>
  </si>
  <si>
    <t xml:space="preserve">2437065	</t>
  </si>
  <si>
    <t xml:space="preserve">17518397566	</t>
  </si>
  <si>
    <t>[凤凰城]凤凰城芳德瑞酒店(Found Re Phoenix)(44788910)</t>
  </si>
  <si>
    <t>标准特大床房&lt;不退款&gt;&lt;2人入住&gt;</t>
  </si>
  <si>
    <t>Trivedi/Bhavita</t>
  </si>
  <si>
    <t xml:space="preserve">2441594	</t>
  </si>
  <si>
    <t xml:space="preserve">17589284618	</t>
  </si>
  <si>
    <t>[八打灵再也]八打灵再也希尔顿酒店(Hilton Petaling Jaya)(37210248)</t>
  </si>
  <si>
    <t>加大房&lt;不退款&gt;&lt;2人入住&gt;</t>
  </si>
  <si>
    <t>CHOK/OLITA</t>
  </si>
  <si>
    <t xml:space="preserve">17607235117	</t>
  </si>
  <si>
    <t>标准双床房&lt;2人入住&gt;&lt;不退款&gt;&lt;早餐&gt;</t>
  </si>
  <si>
    <t>Barker/Ben</t>
  </si>
  <si>
    <t xml:space="preserve">2458858	</t>
  </si>
  <si>
    <t xml:space="preserve">17642508753	</t>
  </si>
  <si>
    <t>[门洛帕克]门洛帕克帕洛阿尔托万豪居家酒店(Residence Inn by Marriott Palo Alto Menlo Park)(39032726)</t>
  </si>
  <si>
    <t>单间(特大床)-带沙发床&lt;不退款&gt;&lt;2人入住&gt;</t>
  </si>
  <si>
    <t>LI/KANG</t>
  </si>
  <si>
    <t xml:space="preserve">2465744	</t>
  </si>
  <si>
    <t xml:space="preserve">17649431058	</t>
  </si>
  <si>
    <t>[巴黎]蒙马特莱吉纳酒店(Hotel Regina Montmartre)(46901929)</t>
  </si>
  <si>
    <t>双人床房&lt;不退款&gt;&lt;2人入住&gt;</t>
  </si>
  <si>
    <t>bruneau/laurent</t>
  </si>
  <si>
    <t xml:space="preserve">2467213	</t>
  </si>
  <si>
    <t xml:space="preserve">6452041	</t>
  </si>
  <si>
    <t xml:space="preserve">17649455037	</t>
  </si>
  <si>
    <t>[科苏梅尔]科苏梅尔洲际总统度假村(Presidente InterContinental Cozumel Resort &amp; Spa, an Ihg Hotel)(39040701)</t>
  </si>
  <si>
    <t>奢华海景房&lt;早餐&gt;&lt;不退款&gt;&lt;2人入住&gt;</t>
  </si>
  <si>
    <t>hirschh/Itay</t>
  </si>
  <si>
    <t xml:space="preserve">2467239	</t>
  </si>
  <si>
    <t xml:space="preserve">17656115554	</t>
  </si>
  <si>
    <t>[怡保]近打河畔酒店与公寓(Kinta Riverfront Hotel &amp; Suites)(44793732)</t>
  </si>
  <si>
    <t>高级特大床房&lt;不退款&gt;&lt;2人入住&gt;</t>
  </si>
  <si>
    <t>AIN MHD YUSUF/NURUL,AIN MHD YUSUF/NURUL</t>
  </si>
  <si>
    <t xml:space="preserve">2468621	</t>
  </si>
  <si>
    <t xml:space="preserve">16663	</t>
  </si>
  <si>
    <t xml:space="preserve">17665347033	</t>
  </si>
  <si>
    <t>[罗斯维尔]罗斯维尔基酒店(Key Inn Roseville)(40095151)</t>
  </si>
  <si>
    <t>标准客房1张大床&lt;不退款&gt;&lt;2人入住&gt;</t>
  </si>
  <si>
    <t>Bosell/Cynthia Marie</t>
  </si>
  <si>
    <t xml:space="preserve">17666284477	</t>
  </si>
  <si>
    <t>[纽约]肖汉姆酒店(Shoreham Hotel)(37212763)</t>
  </si>
  <si>
    <t>HUNG/KA YEUNG</t>
  </si>
  <si>
    <t xml:space="preserve">2470937	</t>
  </si>
  <si>
    <t xml:space="preserve">03171285	</t>
  </si>
  <si>
    <t xml:space="preserve">17666124325	</t>
  </si>
  <si>
    <t>[基西米]奥兰多 - 基西米6号一室公寓酒店(Studio 6-Kissimmee, FL - Orlando)(40097895)</t>
  </si>
  <si>
    <t>JAGA/ACHARYA</t>
  </si>
  <si>
    <t xml:space="preserve">2471043	</t>
  </si>
  <si>
    <t xml:space="preserve">C9FSDN6P6C	</t>
  </si>
  <si>
    <t xml:space="preserve">17666627474	</t>
  </si>
  <si>
    <t>[迪拜]迪拜克里克喜来登酒店(Sheraton Dubai Creek Hotel &amp; Towers)(37220760)</t>
  </si>
  <si>
    <t>豪华溪景房&lt;2人入住&gt;&lt;IBU黄金会员专享&gt;&lt;不退款&gt;</t>
  </si>
  <si>
    <t>Zhao/Lili,ma/marco</t>
  </si>
  <si>
    <t xml:space="preserve">2471079	</t>
  </si>
  <si>
    <t xml:space="preserve">205951	</t>
  </si>
  <si>
    <t xml:space="preserve">17666799822	</t>
  </si>
  <si>
    <t>[埃奇韦尔]伦敦北华美达酒店(Ramada London North)(39034382)</t>
  </si>
  <si>
    <t>标准双人房&lt;不退款&gt;&lt;2人入住&gt;</t>
  </si>
  <si>
    <t>Ali/Saleh</t>
  </si>
  <si>
    <t xml:space="preserve">2471167	</t>
  </si>
  <si>
    <t xml:space="preserve">17668353061	</t>
  </si>
  <si>
    <t>[史蒂文森]斯卡马尼亚旅馆(Skamania Lodge)(40022198)</t>
  </si>
  <si>
    <t>Ingebrand/Jeremy</t>
  </si>
  <si>
    <t xml:space="preserve">12315SC247889	</t>
  </si>
  <si>
    <t xml:space="preserve">17668624210	</t>
  </si>
  <si>
    <t>[士毛月]加影新浪潮酒店(New Wave Hotel Kajang)(39603820)</t>
  </si>
  <si>
    <t>双人间&lt;不退款&gt;&lt;2人入住&gt;</t>
  </si>
  <si>
    <t>Hassan/Hazriey</t>
  </si>
  <si>
    <t xml:space="preserve">2472360	</t>
  </si>
  <si>
    <t xml:space="preserve">17668719897	</t>
  </si>
  <si>
    <t>[庆州]庆州K酒店(The K Hotel Gyeongju)(70663519)</t>
  </si>
  <si>
    <t>天空路景豪华双床房&lt;不退款&gt;&lt;2人入住&gt;</t>
  </si>
  <si>
    <t>HONG/CHANGBAE</t>
  </si>
  <si>
    <t xml:space="preserve">2472431	</t>
  </si>
  <si>
    <t xml:space="preserve">Acknowledged	</t>
  </si>
  <si>
    <t xml:space="preserve">17669164935	</t>
  </si>
  <si>
    <t>[宁和]GM雷特海滩度假酒店及Spa(GM Doc Let Beach Resort &amp; Spa)(37208139)</t>
  </si>
  <si>
    <t>豪华园景房&lt;2人入住&gt;&lt;不退款&gt;</t>
  </si>
  <si>
    <t>Nguyen Phuc/Lam,Nguyen Phuc/Lam</t>
  </si>
  <si>
    <t xml:space="preserve">2472660	</t>
  </si>
  <si>
    <t xml:space="preserve">17669237604	</t>
  </si>
  <si>
    <t>[曼谷]曼谷美人鱼酒店(Hotel Mermaid Bangkok)(48376413)</t>
  </si>
  <si>
    <t>一室房&lt;不退款&gt;&lt;2人入住&gt;</t>
  </si>
  <si>
    <t>Kim/JUN YEONG,Kim/JUN YEONG</t>
  </si>
  <si>
    <t xml:space="preserve">2472701	</t>
  </si>
  <si>
    <t xml:space="preserve">EXP-1910797916	</t>
  </si>
  <si>
    <t xml:space="preserve">17669306980	</t>
  </si>
  <si>
    <t>[帕岸岛]帕岸岛美景酒店(SHA Extra Plus)(Phangan Island View(SHA Extra Plus))(48433238)</t>
  </si>
  <si>
    <t>标准房&lt;不退款&gt;&lt;2人入住&gt;</t>
  </si>
  <si>
    <t>Lekah/Dan,Lekah/Dan,Lekah/Dan</t>
  </si>
  <si>
    <t xml:space="preserve">2472721	</t>
  </si>
  <si>
    <t>取消</t>
  </si>
  <si>
    <t xml:space="preserve">17676522656	</t>
  </si>
  <si>
    <t>[曼谷]韦帕旅舍(Room@Vipa)(39628243)</t>
  </si>
  <si>
    <t>双人床房公用浴室&lt;2人入住&gt;&lt;不退款&gt;</t>
  </si>
  <si>
    <t>Boat/Moodo,Boat/Moodo</t>
  </si>
  <si>
    <t xml:space="preserve">2473144	</t>
  </si>
  <si>
    <t>退单</t>
  </si>
  <si>
    <t>，</t>
  </si>
  <si>
    <t>A220322102326481</t>
  </si>
  <si>
    <t>USD / HKD 当前参考汇率: 7.82785</t>
  </si>
  <si>
    <t>总计：5079 USD/
39757.65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</si>
  <si>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</si>
  <si>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</si>
  <si>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</si>
  <si>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</si>
  <si>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</si>
  <si>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</si>
  <si>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</si>
  <si>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</si>
  <si>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</si>
  <si>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</si>
  <si>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</si>
  <si>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</si>
  <si>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</si>
  <si>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</si>
  <si>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</si>
  <si>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</si>
  <si>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</si>
  <si>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</si>
  <si>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</si>
  <si>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2473144</t>
  </si>
  <si>
    <t>韦帕旅舍</t>
  </si>
  <si>
    <t>Boat Moodo,Boat Moodo</t>
  </si>
  <si>
    <t>2022-03-19</t>
  </si>
  <si>
    <t>退房日周结</t>
  </si>
  <si>
    <t>146.29</t>
  </si>
  <si>
    <t>23.00</t>
  </si>
  <si>
    <t>0</t>
  </si>
  <si>
    <t>0.00</t>
  </si>
  <si>
    <t>携程盛景国际直连</t>
  </si>
  <si>
    <t>01.010677</t>
  </si>
  <si>
    <t>2022-03-18 18:42:02</t>
  </si>
  <si>
    <t>否</t>
  </si>
  <si>
    <t>汇智国际旅游发展有限公司</t>
  </si>
  <si>
    <t>直连</t>
  </si>
  <si>
    <t>2472721</t>
  </si>
  <si>
    <t>帕岸岛美景酒店</t>
  </si>
  <si>
    <t>Lekah Dan,Lekah Dan,Lekah Dan</t>
  </si>
  <si>
    <t>457.95</t>
  </si>
  <si>
    <t>72.00</t>
  </si>
  <si>
    <t>36.00</t>
  </si>
  <si>
    <t>-36</t>
  </si>
  <si>
    <t>-228</t>
  </si>
  <si>
    <t>2022-03-18 14:30:52</t>
  </si>
  <si>
    <t>2472701</t>
  </si>
  <si>
    <t>曼谷美人鱼酒店</t>
  </si>
  <si>
    <t>Kim JUN YEONG,Kim JUN YEONG</t>
  </si>
  <si>
    <t>165.37</t>
  </si>
  <si>
    <t>26.00</t>
  </si>
  <si>
    <t>2022-03-18 13:57:00</t>
  </si>
  <si>
    <t>2472660</t>
  </si>
  <si>
    <t>GM雷特海滩度假酒店及Spa</t>
  </si>
  <si>
    <t>Nguyen Phuc Lam,Nguyen Phuc Lam</t>
  </si>
  <si>
    <t>139.93</t>
  </si>
  <si>
    <t>22.00</t>
  </si>
  <si>
    <t>2022-03-18 13:28:38</t>
  </si>
  <si>
    <t>2472431</t>
  </si>
  <si>
    <t>庆州K酒店</t>
  </si>
  <si>
    <t>HONG CHANGBAE</t>
  </si>
  <si>
    <t>515.19</t>
  </si>
  <si>
    <t>81.00</t>
  </si>
  <si>
    <t>2022-03-18 11:07:39</t>
  </si>
  <si>
    <t>2472360</t>
  </si>
  <si>
    <t>新加影酒店</t>
  </si>
  <si>
    <t>Hassan Hazriey</t>
  </si>
  <si>
    <t>82.69</t>
  </si>
  <si>
    <t>13.00</t>
  </si>
  <si>
    <t>2022-03-18 09:55:39</t>
  </si>
  <si>
    <t>2472137</t>
  </si>
  <si>
    <t>斯卡梅尼亚目的地度假酒店</t>
  </si>
  <si>
    <t>Ingebrand Jeremy</t>
  </si>
  <si>
    <t>1418.37</t>
  </si>
  <si>
    <t>223.00</t>
  </si>
  <si>
    <t>2022-03-18 02:27:59</t>
  </si>
  <si>
    <t>2022-03-17</t>
  </si>
  <si>
    <t>2471167</t>
  </si>
  <si>
    <t>伦敦北华美达酒店</t>
  </si>
  <si>
    <t>Ali Saleh</t>
  </si>
  <si>
    <t>299.25</t>
  </si>
  <si>
    <t>47.00</t>
  </si>
  <si>
    <t>2022-03-17 14:25:57</t>
  </si>
  <si>
    <t>2471079</t>
  </si>
  <si>
    <t>迪拜河喜来登大酒店</t>
  </si>
  <si>
    <t>Zhao Lili,ma marco</t>
  </si>
  <si>
    <t>1935.60</t>
  </si>
  <si>
    <t>304.00</t>
  </si>
  <si>
    <t>2022-03-17 13:22:21</t>
  </si>
  <si>
    <t>2471043</t>
  </si>
  <si>
    <t>基西米奥兰多 6 号公寓酒店</t>
  </si>
  <si>
    <t>JAGA ACHARYA</t>
  </si>
  <si>
    <t>2336.73</t>
  </si>
  <si>
    <t>367.00</t>
  </si>
  <si>
    <t>2022-03-17 13:11:33</t>
  </si>
  <si>
    <t>2470937</t>
  </si>
  <si>
    <t>肖汉姆酒店</t>
  </si>
  <si>
    <t>HUNG KA YEUNG</t>
  </si>
  <si>
    <t>1158.81</t>
  </si>
  <si>
    <t>182.00</t>
  </si>
  <si>
    <t>2022-03-17 12:04:12</t>
  </si>
  <si>
    <t>2470612</t>
  </si>
  <si>
    <t>基恩旅馆</t>
  </si>
  <si>
    <t>Bosell Cynthia Marie</t>
  </si>
  <si>
    <t>617.61</t>
  </si>
  <si>
    <t>97.00</t>
  </si>
  <si>
    <t>2022-03-17 07:03:35</t>
  </si>
  <si>
    <t>2022-03-15</t>
  </si>
  <si>
    <t>2468621</t>
  </si>
  <si>
    <t>近打河畔酒店与公寓</t>
  </si>
  <si>
    <t>AIN MHD YUSUF NURUL,AIN MHD YUSUF NURUL</t>
  </si>
  <si>
    <t>274.30</t>
  </si>
  <si>
    <t>43.00</t>
  </si>
  <si>
    <t>2022-03-15 21:01:45</t>
  </si>
  <si>
    <t>2467239</t>
  </si>
  <si>
    <t>科苏梅尔洲际总统度假村</t>
  </si>
  <si>
    <t>hirschh Itay</t>
  </si>
  <si>
    <t>2430.40</t>
  </si>
  <si>
    <t>381.00</t>
  </si>
  <si>
    <t>-381</t>
  </si>
  <si>
    <t>-2430</t>
  </si>
  <si>
    <t>2022-03-15 06:58:18</t>
  </si>
  <si>
    <t>2467213</t>
  </si>
  <si>
    <t>蒙马特莱吉纳酒店</t>
  </si>
  <si>
    <t>bruneau laurent</t>
  </si>
  <si>
    <t>440.15</t>
  </si>
  <si>
    <t>69.00</t>
  </si>
  <si>
    <t>2022-03-15 05:49:20</t>
  </si>
  <si>
    <t>2022-03-14</t>
  </si>
  <si>
    <t>2465744</t>
  </si>
  <si>
    <t>门洛帕克帕洛阿尔托万豪居家酒店</t>
  </si>
  <si>
    <t>LI KANG</t>
  </si>
  <si>
    <t>7775.34</t>
  </si>
  <si>
    <t>1224.00</t>
  </si>
  <si>
    <t>2022-03-14 09:07:19</t>
  </si>
  <si>
    <t>2022-03-10</t>
  </si>
  <si>
    <t>2458858</t>
  </si>
  <si>
    <t>曼彻斯特波特兰宜必思尚品酒店</t>
  </si>
  <si>
    <t>Barker Ben</t>
  </si>
  <si>
    <t>455.93</t>
  </si>
  <si>
    <t>2022-03-10 01:58:23</t>
  </si>
  <si>
    <t>2022-03-07</t>
  </si>
  <si>
    <t>2454749</t>
  </si>
  <si>
    <t>八打灵再也希尔顿酒店</t>
  </si>
  <si>
    <t>CHOK OLITA</t>
  </si>
  <si>
    <t>297.67</t>
  </si>
  <si>
    <t>2022-03-07 23:33:49</t>
  </si>
  <si>
    <t>2022-02-28</t>
  </si>
  <si>
    <t>2441594</t>
  </si>
  <si>
    <t>凤凰城 FOUND:RE 酒店</t>
  </si>
  <si>
    <t>Trivedi Bhavita</t>
  </si>
  <si>
    <t>1715.54</t>
  </si>
  <si>
    <t>271.00</t>
  </si>
  <si>
    <t>2022-02-28 23:24:59</t>
  </si>
  <si>
    <t>2022-02-27</t>
  </si>
  <si>
    <t>2437065</t>
  </si>
  <si>
    <t>Vyas Arvind</t>
  </si>
  <si>
    <t>468.45</t>
  </si>
  <si>
    <t>74.00</t>
  </si>
  <si>
    <t>2022-02-27 03:31:59</t>
  </si>
  <si>
    <t>2022-02-21</t>
  </si>
  <si>
    <t>2429768</t>
  </si>
  <si>
    <t>藤城南酒店</t>
  </si>
  <si>
    <t>lee taekwan,lee taekwan</t>
  </si>
  <si>
    <t>443.79</t>
  </si>
  <si>
    <t>70.00</t>
  </si>
  <si>
    <t>2022-02-21 21:18:51</t>
  </si>
  <si>
    <t>2022-02-12</t>
  </si>
  <si>
    <t>2418317</t>
  </si>
  <si>
    <t>维也纳大酒店</t>
  </si>
  <si>
    <t>Bonanni Lucas</t>
  </si>
  <si>
    <t>1330.89</t>
  </si>
  <si>
    <t>209.00</t>
  </si>
  <si>
    <t>2022-02-12 16:53:21</t>
  </si>
  <si>
    <t>2022-01-25</t>
  </si>
  <si>
    <t>2408511</t>
  </si>
  <si>
    <t>阿姆斯特丹市中心因特尔酒店</t>
  </si>
  <si>
    <t>Whelan Deirdre</t>
  </si>
  <si>
    <t>1886.53</t>
  </si>
  <si>
    <t>296.00</t>
  </si>
  <si>
    <t>2022-01-25 05:09:37</t>
  </si>
  <si>
    <t>2022-01-03</t>
  </si>
  <si>
    <t>2369892</t>
  </si>
  <si>
    <t>卡萨莫尼卡酒店 - 奥特格拉菲系列</t>
  </si>
  <si>
    <t>Azzollini Anthony</t>
  </si>
  <si>
    <t>5516.33</t>
  </si>
  <si>
    <t>866.00</t>
  </si>
  <si>
    <t>2022-01-03 04:06:48</t>
  </si>
  <si>
    <t>2021-10-29</t>
  </si>
  <si>
    <t>2284852</t>
  </si>
  <si>
    <t>阿桑德都市赌场大酒店</t>
  </si>
  <si>
    <t>kline harvey</t>
  </si>
  <si>
    <t>2022-03-16</t>
  </si>
  <si>
    <t>2671.30</t>
  </si>
  <si>
    <t>417.00</t>
  </si>
  <si>
    <t>2021-10-29 04:15:29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</si>
</sst>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44636</v>
      </c>
      <c r="G2" s="6">
        <v>44639</v>
      </c>
      <c r="H2" s="4">
        <v>1</v>
      </c>
      <c r="I2" s="4">
        <v>3</v>
      </c>
      <c r="J2" s="4">
        <v>3</v>
      </c>
      <c r="K2" s="4" t="s">
        <v>30</v>
      </c>
      <c r="L2" s="4">
        <v>417</v>
      </c>
      <c r="M2" s="4">
        <v>417</v>
      </c>
      <c r="N2" s="4" t="s">
        <v>31</v>
      </c>
      <c r="O2" s="4" t="s">
        <v>32</v>
      </c>
      <c r="P2" s="4" t="s">
        <v>33</v>
      </c>
      <c r="Q2" s="4">
        <v>0</v>
      </c>
      <c r="R2" s="7">
        <v>44498</v>
      </c>
      <c r="S2" s="6">
        <v>44642</v>
      </c>
      <c r="T2" s="4" t="s">
        <v>34</v>
      </c>
      <c r="U2" s="4">
        <v>417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44637</v>
      </c>
      <c r="G3" s="6">
        <v>44639</v>
      </c>
      <c r="H3" s="4">
        <v>1</v>
      </c>
      <c r="I3" s="4">
        <v>2</v>
      </c>
      <c r="J3" s="4">
        <v>2</v>
      </c>
      <c r="K3" s="4" t="s">
        <v>30</v>
      </c>
      <c r="L3" s="4">
        <v>866</v>
      </c>
      <c r="M3" s="4">
        <v>866</v>
      </c>
      <c r="N3" s="4" t="s">
        <v>40</v>
      </c>
      <c r="O3" s="4" t="s">
        <v>32</v>
      </c>
      <c r="P3" s="4" t="s">
        <v>33</v>
      </c>
      <c r="Q3" s="4">
        <v>0</v>
      </c>
      <c r="R3" s="7">
        <v>44564</v>
      </c>
      <c r="S3" s="6">
        <v>44642</v>
      </c>
      <c r="T3" s="4" t="s">
        <v>34</v>
      </c>
      <c r="U3" s="4">
        <v>866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44637</v>
      </c>
      <c r="G4" s="6">
        <v>44639</v>
      </c>
      <c r="H4" s="4">
        <v>1</v>
      </c>
      <c r="I4" s="4">
        <v>2</v>
      </c>
      <c r="J4" s="4">
        <v>2</v>
      </c>
      <c r="K4" s="4" t="s">
        <v>30</v>
      </c>
      <c r="L4" s="4">
        <v>296</v>
      </c>
      <c r="M4" s="4">
        <v>296</v>
      </c>
      <c r="N4" s="4" t="s">
        <v>46</v>
      </c>
      <c r="O4" s="4" t="s">
        <v>32</v>
      </c>
      <c r="P4" s="4" t="s">
        <v>33</v>
      </c>
      <c r="Q4" s="4">
        <v>0</v>
      </c>
      <c r="R4" s="7">
        <v>44586</v>
      </c>
      <c r="S4" s="6">
        <v>44642</v>
      </c>
      <c r="T4" s="4" t="s">
        <v>34</v>
      </c>
      <c r="U4" s="4">
        <v>296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44638</v>
      </c>
      <c r="G5" s="6">
        <v>44639</v>
      </c>
      <c r="H5" s="4">
        <v>1</v>
      </c>
      <c r="I5" s="4">
        <v>1</v>
      </c>
      <c r="J5" s="4">
        <v>1</v>
      </c>
      <c r="K5" s="4" t="s">
        <v>30</v>
      </c>
      <c r="L5" s="4">
        <v>209</v>
      </c>
      <c r="M5" s="4">
        <v>209</v>
      </c>
      <c r="N5" s="4" t="s">
        <v>52</v>
      </c>
      <c r="O5" s="4" t="s">
        <v>32</v>
      </c>
      <c r="P5" s="4" t="s">
        <v>33</v>
      </c>
      <c r="Q5" s="4">
        <v>0</v>
      </c>
      <c r="R5" s="7">
        <v>44604</v>
      </c>
      <c r="S5" s="6">
        <v>44642</v>
      </c>
      <c r="T5" s="4" t="s">
        <v>34</v>
      </c>
      <c r="U5" s="4">
        <v>209</v>
      </c>
      <c r="V5" s="4">
        <v>0</v>
      </c>
      <c r="W5" s="4">
        <v>0</v>
      </c>
      <c r="X5" s="4" t="s">
        <v>47</v>
      </c>
      <c r="Y5" s="4" t="s">
        <v>47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44638</v>
      </c>
      <c r="G6" s="6">
        <v>44639</v>
      </c>
      <c r="H6" s="4">
        <v>1</v>
      </c>
      <c r="I6" s="4">
        <v>1</v>
      </c>
      <c r="J6" s="4">
        <v>1</v>
      </c>
      <c r="K6" s="4" t="s">
        <v>30</v>
      </c>
      <c r="L6" s="4">
        <v>70</v>
      </c>
      <c r="M6" s="4">
        <v>70</v>
      </c>
      <c r="N6" s="4" t="s">
        <v>56</v>
      </c>
      <c r="O6" s="4" t="s">
        <v>32</v>
      </c>
      <c r="P6" s="4" t="s">
        <v>33</v>
      </c>
      <c r="Q6" s="4">
        <v>0</v>
      </c>
      <c r="R6" s="7">
        <v>44613</v>
      </c>
      <c r="S6" s="6">
        <v>44642</v>
      </c>
      <c r="T6" s="4" t="s">
        <v>34</v>
      </c>
      <c r="U6" s="4">
        <v>70</v>
      </c>
      <c r="V6" s="4">
        <v>0</v>
      </c>
      <c r="W6" s="4">
        <v>0</v>
      </c>
      <c r="X6" s="4" t="s">
        <v>57</v>
      </c>
      <c r="Y6" s="4" t="s">
        <v>47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44638</v>
      </c>
      <c r="G7" s="6">
        <v>44639</v>
      </c>
      <c r="H7" s="4">
        <v>1</v>
      </c>
      <c r="I7" s="4">
        <v>1</v>
      </c>
      <c r="J7" s="4">
        <v>1</v>
      </c>
      <c r="K7" s="4" t="s">
        <v>30</v>
      </c>
      <c r="L7" s="4">
        <v>74</v>
      </c>
      <c r="M7" s="4">
        <v>74</v>
      </c>
      <c r="N7" s="4" t="s">
        <v>61</v>
      </c>
      <c r="O7" s="4" t="s">
        <v>32</v>
      </c>
      <c r="P7" s="4" t="s">
        <v>33</v>
      </c>
      <c r="Q7" s="4">
        <v>0</v>
      </c>
      <c r="R7" s="7">
        <v>44619</v>
      </c>
      <c r="S7" s="6">
        <v>44642</v>
      </c>
      <c r="T7" s="4" t="s">
        <v>34</v>
      </c>
      <c r="U7" s="4">
        <v>74</v>
      </c>
      <c r="V7" s="4">
        <v>0</v>
      </c>
      <c r="W7" s="4">
        <v>0</v>
      </c>
      <c r="X7" s="4" t="s">
        <v>62</v>
      </c>
      <c r="Y7" s="4" t="s">
        <v>47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44638</v>
      </c>
      <c r="G8" s="6">
        <v>44639</v>
      </c>
      <c r="H8" s="4">
        <v>1</v>
      </c>
      <c r="I8" s="4">
        <v>1</v>
      </c>
      <c r="J8" s="4">
        <v>1</v>
      </c>
      <c r="K8" s="4" t="s">
        <v>30</v>
      </c>
      <c r="L8" s="4">
        <v>271</v>
      </c>
      <c r="M8" s="4">
        <v>271</v>
      </c>
      <c r="N8" s="4" t="s">
        <v>66</v>
      </c>
      <c r="O8" s="4" t="s">
        <v>32</v>
      </c>
      <c r="P8" s="4" t="s">
        <v>33</v>
      </c>
      <c r="Q8" s="4">
        <v>0</v>
      </c>
      <c r="R8" s="7">
        <v>44620</v>
      </c>
      <c r="S8" s="6">
        <v>44642</v>
      </c>
      <c r="T8" s="4" t="s">
        <v>34</v>
      </c>
      <c r="U8" s="4">
        <v>271</v>
      </c>
      <c r="V8" s="4">
        <v>0</v>
      </c>
      <c r="W8" s="4">
        <v>0</v>
      </c>
      <c r="X8" s="4" t="s">
        <v>67</v>
      </c>
      <c r="Y8" s="4" t="s">
        <v>47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44638</v>
      </c>
      <c r="G9" s="6">
        <v>44639</v>
      </c>
      <c r="H9" s="4">
        <v>1</v>
      </c>
      <c r="I9" s="4">
        <v>1</v>
      </c>
      <c r="J9" s="4">
        <v>1</v>
      </c>
      <c r="K9" s="4" t="s">
        <v>30</v>
      </c>
      <c r="L9" s="4">
        <v>47</v>
      </c>
      <c r="M9" s="4">
        <v>47</v>
      </c>
      <c r="N9" s="4" t="s">
        <v>71</v>
      </c>
      <c r="O9" s="4" t="s">
        <v>32</v>
      </c>
      <c r="P9" s="4" t="s">
        <v>33</v>
      </c>
      <c r="Q9" s="4">
        <v>0</v>
      </c>
      <c r="R9" s="7">
        <v>44627</v>
      </c>
      <c r="S9" s="6">
        <v>44642</v>
      </c>
      <c r="T9" s="4" t="s">
        <v>34</v>
      </c>
      <c r="U9" s="4">
        <v>47</v>
      </c>
      <c r="V9" s="4">
        <v>0</v>
      </c>
      <c r="W9" s="4">
        <v>0</v>
      </c>
      <c r="X9" s="4" t="s">
        <v>47</v>
      </c>
      <c r="Y9" s="4" t="s">
        <v>47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59</v>
      </c>
      <c r="E10" s="4" t="s">
        <v>73</v>
      </c>
      <c r="F10" s="6">
        <v>44638</v>
      </c>
      <c r="G10" s="6">
        <v>44639</v>
      </c>
      <c r="H10" s="4">
        <v>1</v>
      </c>
      <c r="I10" s="4">
        <v>1</v>
      </c>
      <c r="J10" s="4">
        <v>1</v>
      </c>
      <c r="K10" s="4" t="s">
        <v>30</v>
      </c>
      <c r="L10" s="4">
        <v>72</v>
      </c>
      <c r="M10" s="4">
        <v>72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44630</v>
      </c>
      <c r="S10" s="6">
        <v>44642</v>
      </c>
      <c r="T10" s="4" t="s">
        <v>34</v>
      </c>
      <c r="U10" s="4">
        <v>72</v>
      </c>
      <c r="V10" s="4">
        <v>0</v>
      </c>
      <c r="W10" s="4">
        <v>0</v>
      </c>
      <c r="X10" s="4" t="s">
        <v>75</v>
      </c>
      <c r="Y10" s="4" t="s">
        <v>47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44635</v>
      </c>
      <c r="G11" s="6">
        <v>44639</v>
      </c>
      <c r="H11" s="4">
        <v>1</v>
      </c>
      <c r="I11" s="4">
        <v>4</v>
      </c>
      <c r="J11" s="4">
        <v>4</v>
      </c>
      <c r="K11" s="4" t="s">
        <v>30</v>
      </c>
      <c r="L11" s="4">
        <v>1224</v>
      </c>
      <c r="M11" s="4">
        <v>1224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44634</v>
      </c>
      <c r="S11" s="6">
        <v>44642</v>
      </c>
      <c r="T11" s="4" t="s">
        <v>34</v>
      </c>
      <c r="U11" s="4">
        <v>1224</v>
      </c>
      <c r="V11" s="4">
        <v>0</v>
      </c>
      <c r="W11" s="4">
        <v>0</v>
      </c>
      <c r="X11" s="4" t="s">
        <v>80</v>
      </c>
      <c r="Y11" s="4" t="s">
        <v>47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44638</v>
      </c>
      <c r="G12" s="6">
        <v>44639</v>
      </c>
      <c r="H12" s="4">
        <v>1</v>
      </c>
      <c r="I12" s="4">
        <v>1</v>
      </c>
      <c r="J12" s="4">
        <v>1</v>
      </c>
      <c r="K12" s="4" t="s">
        <v>30</v>
      </c>
      <c r="L12" s="4">
        <v>69</v>
      </c>
      <c r="M12" s="4">
        <v>69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44635</v>
      </c>
      <c r="S12" s="6">
        <v>44642</v>
      </c>
      <c r="T12" s="4" t="s">
        <v>34</v>
      </c>
      <c r="U12" s="4">
        <v>69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44638</v>
      </c>
      <c r="G13" s="6">
        <v>44639</v>
      </c>
      <c r="H13" s="4">
        <v>1</v>
      </c>
      <c r="I13" s="4">
        <v>1</v>
      </c>
      <c r="J13" s="4">
        <v>1</v>
      </c>
      <c r="K13" s="4" t="s">
        <v>30</v>
      </c>
      <c r="L13" s="4">
        <v>381</v>
      </c>
      <c r="M13" s="4">
        <v>381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44635</v>
      </c>
      <c r="S13" s="6">
        <v>44642</v>
      </c>
      <c r="T13" s="4" t="s">
        <v>34</v>
      </c>
      <c r="U13" s="4">
        <v>381</v>
      </c>
      <c r="V13" s="4">
        <v>0</v>
      </c>
      <c r="W13" s="4">
        <v>0</v>
      </c>
      <c r="X13" s="4" t="s">
        <v>91</v>
      </c>
      <c r="Y13" s="4" t="s">
        <v>47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44638</v>
      </c>
      <c r="G14" s="6">
        <v>44639</v>
      </c>
      <c r="H14" s="4">
        <v>1</v>
      </c>
      <c r="I14" s="4">
        <v>1</v>
      </c>
      <c r="J14" s="4">
        <v>1</v>
      </c>
      <c r="K14" s="4" t="s">
        <v>30</v>
      </c>
      <c r="L14" s="4">
        <v>43</v>
      </c>
      <c r="M14" s="4">
        <v>43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44635</v>
      </c>
      <c r="S14" s="6">
        <v>44642</v>
      </c>
      <c r="T14" s="4" t="s">
        <v>34</v>
      </c>
      <c r="U14" s="4">
        <v>43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44637</v>
      </c>
      <c r="G15" s="6">
        <v>44639</v>
      </c>
      <c r="H15" s="4">
        <v>1</v>
      </c>
      <c r="I15" s="4">
        <v>2</v>
      </c>
      <c r="J15" s="4">
        <v>2</v>
      </c>
      <c r="K15" s="4" t="s">
        <v>30</v>
      </c>
      <c r="L15" s="4">
        <v>97</v>
      </c>
      <c r="M15" s="4">
        <v>97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44637</v>
      </c>
      <c r="S15" s="6">
        <v>44642</v>
      </c>
      <c r="T15" s="4" t="s">
        <v>34</v>
      </c>
      <c r="U15" s="4">
        <v>97</v>
      </c>
      <c r="V15" s="4">
        <v>0</v>
      </c>
      <c r="W15" s="4">
        <v>0</v>
      </c>
      <c r="X15" s="4" t="s">
        <v>47</v>
      </c>
      <c r="Y15" s="4" t="s">
        <v>47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83</v>
      </c>
      <c r="F16" s="6">
        <v>44638</v>
      </c>
      <c r="G16" s="6">
        <v>44639</v>
      </c>
      <c r="H16" s="4">
        <v>1</v>
      </c>
      <c r="I16" s="4">
        <v>1</v>
      </c>
      <c r="J16" s="4">
        <v>1</v>
      </c>
      <c r="K16" s="4" t="s">
        <v>30</v>
      </c>
      <c r="L16" s="4">
        <v>182</v>
      </c>
      <c r="M16" s="4">
        <v>182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44637</v>
      </c>
      <c r="S16" s="6">
        <v>44642</v>
      </c>
      <c r="T16" s="4" t="s">
        <v>34</v>
      </c>
      <c r="U16" s="4">
        <v>182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100</v>
      </c>
      <c r="F17" s="6">
        <v>44637</v>
      </c>
      <c r="G17" s="6">
        <v>44639</v>
      </c>
      <c r="H17" s="4">
        <v>1</v>
      </c>
      <c r="I17" s="4">
        <v>2</v>
      </c>
      <c r="J17" s="4">
        <v>2</v>
      </c>
      <c r="K17" s="4" t="s">
        <v>30</v>
      </c>
      <c r="L17" s="4">
        <v>367</v>
      </c>
      <c r="M17" s="4">
        <v>367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44637</v>
      </c>
      <c r="S17" s="6">
        <v>44642</v>
      </c>
      <c r="T17" s="4" t="s">
        <v>34</v>
      </c>
      <c r="U17" s="4">
        <v>367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44638</v>
      </c>
      <c r="G18" s="6">
        <v>44639</v>
      </c>
      <c r="H18" s="4">
        <v>1</v>
      </c>
      <c r="I18" s="4">
        <v>1</v>
      </c>
      <c r="J18" s="4">
        <v>1</v>
      </c>
      <c r="K18" s="4" t="s">
        <v>30</v>
      </c>
      <c r="L18" s="4">
        <v>304</v>
      </c>
      <c r="M18" s="4">
        <v>304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44637</v>
      </c>
      <c r="S18" s="6">
        <v>44642</v>
      </c>
      <c r="T18" s="4" t="s">
        <v>34</v>
      </c>
      <c r="U18" s="4">
        <v>304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44638</v>
      </c>
      <c r="G19" s="6">
        <v>44639</v>
      </c>
      <c r="H19" s="4">
        <v>1</v>
      </c>
      <c r="I19" s="4">
        <v>1</v>
      </c>
      <c r="J19" s="4">
        <v>1</v>
      </c>
      <c r="K19" s="4" t="s">
        <v>30</v>
      </c>
      <c r="L19" s="4">
        <v>47</v>
      </c>
      <c r="M19" s="4">
        <v>47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44637</v>
      </c>
      <c r="S19" s="6">
        <v>44642</v>
      </c>
      <c r="T19" s="4" t="s">
        <v>34</v>
      </c>
      <c r="U19" s="4">
        <v>47</v>
      </c>
      <c r="V19" s="4">
        <v>0</v>
      </c>
      <c r="W19" s="4">
        <v>0</v>
      </c>
      <c r="X19" s="4" t="s">
        <v>122</v>
      </c>
      <c r="Y19" s="4" t="s">
        <v>47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94</v>
      </c>
      <c r="F20" s="6">
        <v>44638</v>
      </c>
      <c r="G20" s="6">
        <v>44639</v>
      </c>
      <c r="H20" s="4">
        <v>1</v>
      </c>
      <c r="I20" s="4">
        <v>1</v>
      </c>
      <c r="J20" s="4">
        <v>1</v>
      </c>
      <c r="K20" s="4" t="s">
        <v>30</v>
      </c>
      <c r="L20" s="4">
        <v>223</v>
      </c>
      <c r="M20" s="4">
        <v>223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44638</v>
      </c>
      <c r="S20" s="6">
        <v>44642</v>
      </c>
      <c r="T20" s="4" t="s">
        <v>34</v>
      </c>
      <c r="U20" s="4">
        <v>223</v>
      </c>
      <c r="V20" s="4">
        <v>0</v>
      </c>
      <c r="W20" s="4">
        <v>0</v>
      </c>
      <c r="X20" s="4" t="s">
        <v>47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44638</v>
      </c>
      <c r="G21" s="6">
        <v>44639</v>
      </c>
      <c r="H21" s="4">
        <v>1</v>
      </c>
      <c r="I21" s="4">
        <v>1</v>
      </c>
      <c r="J21" s="4">
        <v>1</v>
      </c>
      <c r="K21" s="4" t="s">
        <v>30</v>
      </c>
      <c r="L21" s="4">
        <v>13</v>
      </c>
      <c r="M21" s="4">
        <v>13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44638</v>
      </c>
      <c r="S21" s="6">
        <v>44642</v>
      </c>
      <c r="T21" s="4" t="s">
        <v>34</v>
      </c>
      <c r="U21" s="4">
        <v>13</v>
      </c>
      <c r="V21" s="4">
        <v>0</v>
      </c>
      <c r="W21" s="4">
        <v>0</v>
      </c>
      <c r="X21" s="4" t="s">
        <v>131</v>
      </c>
      <c r="Y21" s="4" t="s">
        <v>47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44638</v>
      </c>
      <c r="G22" s="6">
        <v>44639</v>
      </c>
      <c r="H22" s="4">
        <v>1</v>
      </c>
      <c r="I22" s="4">
        <v>1</v>
      </c>
      <c r="J22" s="4">
        <v>1</v>
      </c>
      <c r="K22" s="4" t="s">
        <v>30</v>
      </c>
      <c r="L22" s="4">
        <v>81</v>
      </c>
      <c r="M22" s="4">
        <v>81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44638</v>
      </c>
      <c r="S22" s="6">
        <v>44642</v>
      </c>
      <c r="T22" s="4" t="s">
        <v>34</v>
      </c>
      <c r="U22" s="4">
        <v>81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44638</v>
      </c>
      <c r="G23" s="6">
        <v>44639</v>
      </c>
      <c r="H23" s="4">
        <v>1</v>
      </c>
      <c r="I23" s="4">
        <v>1</v>
      </c>
      <c r="J23" s="4">
        <v>1</v>
      </c>
      <c r="K23" s="4" t="s">
        <v>30</v>
      </c>
      <c r="L23" s="4">
        <v>22</v>
      </c>
      <c r="M23" s="4">
        <v>22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44638</v>
      </c>
      <c r="S23" s="6">
        <v>44642</v>
      </c>
      <c r="T23" s="4" t="s">
        <v>34</v>
      </c>
      <c r="U23" s="4">
        <v>22</v>
      </c>
      <c r="V23" s="4">
        <v>0</v>
      </c>
      <c r="W23" s="4">
        <v>0</v>
      </c>
      <c r="X23" s="4" t="s">
        <v>142</v>
      </c>
      <c r="Y23" s="4" t="s">
        <v>47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44638</v>
      </c>
      <c r="G24" s="6">
        <v>44639</v>
      </c>
      <c r="H24" s="4">
        <v>1</v>
      </c>
      <c r="I24" s="4">
        <v>1</v>
      </c>
      <c r="J24" s="4">
        <v>1</v>
      </c>
      <c r="K24" s="4" t="s">
        <v>30</v>
      </c>
      <c r="L24" s="4">
        <v>26</v>
      </c>
      <c r="M24" s="4">
        <v>26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44638</v>
      </c>
      <c r="S24" s="6">
        <v>44642</v>
      </c>
      <c r="T24" s="4" t="s">
        <v>34</v>
      </c>
      <c r="U24" s="4">
        <v>26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44638</v>
      </c>
      <c r="G25" s="6">
        <v>44639</v>
      </c>
      <c r="H25" s="4">
        <v>2</v>
      </c>
      <c r="I25" s="4">
        <v>1</v>
      </c>
      <c r="J25" s="4">
        <v>2</v>
      </c>
      <c r="K25" s="4" t="s">
        <v>30</v>
      </c>
      <c r="L25" s="4">
        <v>72</v>
      </c>
      <c r="M25" s="4">
        <v>72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44638</v>
      </c>
      <c r="S25" s="6">
        <v>44642</v>
      </c>
      <c r="T25" s="4" t="s">
        <v>34</v>
      </c>
      <c r="U25" s="4">
        <v>72</v>
      </c>
      <c r="V25" s="4">
        <v>0</v>
      </c>
      <c r="W25" s="4">
        <v>0</v>
      </c>
      <c r="X25" s="4" t="s">
        <v>153</v>
      </c>
      <c r="Y25" s="4" t="s">
        <v>137</v>
      </c>
    </row>
    <row r="26" s="4" customFormat="1" spans="1:25">
      <c r="A26" s="4" t="s">
        <v>87</v>
      </c>
      <c r="B26" s="4" t="s">
        <v>26</v>
      </c>
      <c r="C26" s="4" t="s">
        <v>154</v>
      </c>
      <c r="D26" s="4" t="s">
        <v>88</v>
      </c>
      <c r="E26" s="4" t="s">
        <v>89</v>
      </c>
      <c r="F26" s="6">
        <v>44638</v>
      </c>
      <c r="G26" s="6">
        <v>44639</v>
      </c>
      <c r="H26" s="4">
        <v>1</v>
      </c>
      <c r="I26" s="4">
        <v>1</v>
      </c>
      <c r="J26" s="4">
        <v>1</v>
      </c>
      <c r="K26" s="4" t="s">
        <v>30</v>
      </c>
      <c r="L26" s="4">
        <v>-381</v>
      </c>
      <c r="M26" s="4">
        <v>-381</v>
      </c>
      <c r="N26" s="4" t="s">
        <v>90</v>
      </c>
      <c r="O26" s="4" t="s">
        <v>32</v>
      </c>
      <c r="P26" s="4" t="s">
        <v>33</v>
      </c>
      <c r="Q26" s="4">
        <v>0</v>
      </c>
      <c r="R26" s="7">
        <v>44635</v>
      </c>
      <c r="S26" s="6">
        <v>44642</v>
      </c>
      <c r="T26" s="4" t="s">
        <v>34</v>
      </c>
      <c r="U26" s="4">
        <v>-381</v>
      </c>
      <c r="V26" s="4">
        <v>0</v>
      </c>
      <c r="W26" s="4">
        <v>0</v>
      </c>
      <c r="X26" s="4" t="s">
        <v>91</v>
      </c>
      <c r="Y26" s="4" t="s">
        <v>47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44638</v>
      </c>
      <c r="G27" s="6">
        <v>44639</v>
      </c>
      <c r="H27" s="4">
        <v>1</v>
      </c>
      <c r="I27" s="4">
        <v>1</v>
      </c>
      <c r="J27" s="4">
        <v>1</v>
      </c>
      <c r="K27" s="4" t="s">
        <v>30</v>
      </c>
      <c r="L27" s="4">
        <v>23</v>
      </c>
      <c r="M27" s="4">
        <v>23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44638</v>
      </c>
      <c r="S27" s="6">
        <v>44642</v>
      </c>
      <c r="T27" s="4" t="s">
        <v>34</v>
      </c>
      <c r="U27" s="4">
        <v>23</v>
      </c>
      <c r="V27" s="4">
        <v>0</v>
      </c>
      <c r="W27" s="4">
        <v>0</v>
      </c>
      <c r="X27" s="4" t="s">
        <v>159</v>
      </c>
      <c r="Y27" s="4" t="s">
        <v>47</v>
      </c>
    </row>
    <row r="28" s="4" customFormat="1" spans="1:25">
      <c r="A28" s="4" t="s">
        <v>149</v>
      </c>
      <c r="B28" s="4" t="s">
        <v>26</v>
      </c>
      <c r="C28" s="4" t="s">
        <v>160</v>
      </c>
      <c r="D28" s="4" t="s">
        <v>150</v>
      </c>
      <c r="E28" s="4" t="s">
        <v>151</v>
      </c>
      <c r="F28" s="6">
        <v>44638</v>
      </c>
      <c r="G28" s="6">
        <v>44639</v>
      </c>
      <c r="H28" s="4">
        <v>2</v>
      </c>
      <c r="I28" s="4">
        <v>1</v>
      </c>
      <c r="J28" s="4">
        <v>2</v>
      </c>
      <c r="K28" s="4" t="s">
        <v>30</v>
      </c>
      <c r="L28" s="4">
        <v>-36</v>
      </c>
      <c r="M28" s="4">
        <v>-36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44638</v>
      </c>
      <c r="S28" s="6">
        <v>44642</v>
      </c>
      <c r="T28" s="4" t="s">
        <v>34</v>
      </c>
      <c r="U28" s="4">
        <v>-36</v>
      </c>
      <c r="V28" s="4">
        <v>0</v>
      </c>
      <c r="W28" s="4">
        <v>0</v>
      </c>
      <c r="X28" s="4" t="s">
        <v>153</v>
      </c>
      <c r="Y28" s="4" t="s">
        <v>137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A33" sqref="A33:A3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161</v>
      </c>
    </row>
    <row r="2" s="4" customFormat="1" spans="1:9">
      <c r="A2" s="5">
        <v>16690833295</v>
      </c>
      <c r="B2" s="6">
        <v>44636</v>
      </c>
      <c r="C2" s="6">
        <v>44639</v>
      </c>
      <c r="D2" s="4">
        <v>417</v>
      </c>
      <c r="E2" s="4" t="str">
        <f>VLOOKUP(A2,HOP!A:L,12,0)</f>
        <v>417.00</v>
      </c>
      <c r="F2" s="4" t="str">
        <f>VLOOKUP(A2,HOP!A:C,3,0)</f>
        <v>2284852</v>
      </c>
      <c r="G2" s="4">
        <f>D2-E2</f>
        <v>0</v>
      </c>
      <c r="H2" s="4" t="str">
        <f>$H$1&amp;F2</f>
        <v>，2284852</v>
      </c>
      <c r="I2" s="4" t="str">
        <f>VLOOKUP(A2,HOP!A:U,21,0)</f>
        <v>直连</v>
      </c>
    </row>
    <row r="3" s="4" customFormat="1" spans="1:9">
      <c r="A3" s="5">
        <v>17107353687</v>
      </c>
      <c r="B3" s="6">
        <v>44637</v>
      </c>
      <c r="C3" s="6">
        <v>44639</v>
      </c>
      <c r="D3" s="4">
        <v>866</v>
      </c>
      <c r="E3" s="4" t="str">
        <f>VLOOKUP(A3,HOP!A:L,12,0)</f>
        <v>866.00</v>
      </c>
      <c r="F3" s="4" t="str">
        <f>VLOOKUP(A3,HOP!A:C,3,0)</f>
        <v>2369892</v>
      </c>
      <c r="G3" s="4">
        <f t="shared" ref="G3:G26" si="0">D3-E3</f>
        <v>0</v>
      </c>
      <c r="H3" s="4" t="str">
        <f t="shared" ref="H3:H26" si="1">$H$1&amp;F3</f>
        <v>，2369892</v>
      </c>
      <c r="I3" s="4" t="str">
        <f>VLOOKUP(A3,HOP!A:U,21,0)</f>
        <v>直连</v>
      </c>
    </row>
    <row r="4" s="4" customFormat="1" spans="1:9">
      <c r="A4" s="5">
        <v>17228548210</v>
      </c>
      <c r="B4" s="6">
        <v>44637</v>
      </c>
      <c r="C4" s="6">
        <v>44639</v>
      </c>
      <c r="D4" s="4">
        <v>296</v>
      </c>
      <c r="E4" s="4" t="str">
        <f>VLOOKUP(A4,HOP!A:L,12,0)</f>
        <v>296.00</v>
      </c>
      <c r="F4" s="4" t="str">
        <f>VLOOKUP(A4,HOP!A:C,3,0)</f>
        <v>2408511</v>
      </c>
      <c r="G4" s="4">
        <f t="shared" si="0"/>
        <v>0</v>
      </c>
      <c r="H4" s="4" t="str">
        <f t="shared" si="1"/>
        <v>，2408511</v>
      </c>
      <c r="I4" s="4" t="str">
        <f>VLOOKUP(A4,HOP!A:U,21,0)</f>
        <v>直连</v>
      </c>
    </row>
    <row r="5" s="4" customFormat="1" spans="1:9">
      <c r="A5" s="5">
        <v>17343754959</v>
      </c>
      <c r="B5" s="6">
        <v>44638</v>
      </c>
      <c r="C5" s="6">
        <v>44639</v>
      </c>
      <c r="D5" s="4">
        <v>209</v>
      </c>
      <c r="E5" s="4" t="str">
        <f>VLOOKUP(A5,HOP!A:L,12,0)</f>
        <v>209.00</v>
      </c>
      <c r="F5" s="4" t="str">
        <f>VLOOKUP(A5,HOP!A:C,3,0)</f>
        <v>2418317</v>
      </c>
      <c r="G5" s="4">
        <f t="shared" si="0"/>
        <v>0</v>
      </c>
      <c r="H5" s="4" t="str">
        <f t="shared" si="1"/>
        <v>，2418317</v>
      </c>
      <c r="I5" s="4" t="str">
        <f>VLOOKUP(A5,HOP!A:U,21,0)</f>
        <v>直连</v>
      </c>
    </row>
    <row r="6" s="4" customFormat="1" spans="1:9">
      <c r="A6" s="5">
        <v>17445358391</v>
      </c>
      <c r="B6" s="6">
        <v>44638</v>
      </c>
      <c r="C6" s="6">
        <v>44639</v>
      </c>
      <c r="D6" s="4">
        <v>70</v>
      </c>
      <c r="E6" s="4" t="str">
        <f>VLOOKUP(A6,HOP!A:L,12,0)</f>
        <v>70.00</v>
      </c>
      <c r="F6" s="4" t="str">
        <f>VLOOKUP(A6,HOP!A:C,3,0)</f>
        <v>2429768</v>
      </c>
      <c r="G6" s="4">
        <f t="shared" si="0"/>
        <v>0</v>
      </c>
      <c r="H6" s="4" t="str">
        <f t="shared" si="1"/>
        <v>，2429768</v>
      </c>
      <c r="I6" s="4" t="str">
        <f>VLOOKUP(A6,HOP!A:U,21,0)</f>
        <v>直连</v>
      </c>
    </row>
    <row r="7" s="4" customFormat="1" spans="1:9">
      <c r="A7" s="5">
        <v>17501240430</v>
      </c>
      <c r="B7" s="6">
        <v>44638</v>
      </c>
      <c r="C7" s="6">
        <v>44639</v>
      </c>
      <c r="D7" s="4">
        <v>74</v>
      </c>
      <c r="E7" s="4" t="str">
        <f>VLOOKUP(A7,HOP!A:L,12,0)</f>
        <v>74.00</v>
      </c>
      <c r="F7" s="4" t="str">
        <f>VLOOKUP(A7,HOP!A:C,3,0)</f>
        <v>2437065</v>
      </c>
      <c r="G7" s="4">
        <f t="shared" si="0"/>
        <v>0</v>
      </c>
      <c r="H7" s="4" t="str">
        <f t="shared" si="1"/>
        <v>，2437065</v>
      </c>
      <c r="I7" s="4" t="str">
        <f>VLOOKUP(A7,HOP!A:U,21,0)</f>
        <v>直连</v>
      </c>
    </row>
    <row r="8" s="4" customFormat="1" spans="1:9">
      <c r="A8" s="5">
        <v>17518397566</v>
      </c>
      <c r="B8" s="6">
        <v>44638</v>
      </c>
      <c r="C8" s="6">
        <v>44639</v>
      </c>
      <c r="D8" s="4">
        <v>271</v>
      </c>
      <c r="E8" s="4" t="str">
        <f>VLOOKUP(A8,HOP!A:L,12,0)</f>
        <v>271.00</v>
      </c>
      <c r="F8" s="4" t="str">
        <f>VLOOKUP(A8,HOP!A:C,3,0)</f>
        <v>2441594</v>
      </c>
      <c r="G8" s="4">
        <f t="shared" si="0"/>
        <v>0</v>
      </c>
      <c r="H8" s="4" t="str">
        <f t="shared" si="1"/>
        <v>，2441594</v>
      </c>
      <c r="I8" s="4" t="str">
        <f>VLOOKUP(A8,HOP!A:U,21,0)</f>
        <v>直连</v>
      </c>
    </row>
    <row r="9" s="4" customFormat="1" spans="1:9">
      <c r="A9" s="5">
        <v>17589284618</v>
      </c>
      <c r="B9" s="6">
        <v>44638</v>
      </c>
      <c r="C9" s="6">
        <v>44639</v>
      </c>
      <c r="D9" s="4">
        <v>47</v>
      </c>
      <c r="E9" s="4" t="str">
        <f>VLOOKUP(A9,HOP!A:L,12,0)</f>
        <v>47.00</v>
      </c>
      <c r="F9" s="4" t="str">
        <f>VLOOKUP(A9,HOP!A:C,3,0)</f>
        <v>2454749</v>
      </c>
      <c r="G9" s="4">
        <f t="shared" si="0"/>
        <v>0</v>
      </c>
      <c r="H9" s="4" t="str">
        <f t="shared" si="1"/>
        <v>，2454749</v>
      </c>
      <c r="I9" s="4" t="str">
        <f>VLOOKUP(A9,HOP!A:U,21,0)</f>
        <v>直连</v>
      </c>
    </row>
    <row r="10" s="4" customFormat="1" spans="1:9">
      <c r="A10" s="5">
        <v>17607235117</v>
      </c>
      <c r="B10" s="6">
        <v>44638</v>
      </c>
      <c r="C10" s="6">
        <v>44639</v>
      </c>
      <c r="D10" s="4">
        <v>72</v>
      </c>
      <c r="E10" s="4" t="str">
        <f>VLOOKUP(A10,HOP!A:L,12,0)</f>
        <v>72.00</v>
      </c>
      <c r="F10" s="4" t="str">
        <f>VLOOKUP(A10,HOP!A:C,3,0)</f>
        <v>2458858</v>
      </c>
      <c r="G10" s="4">
        <f t="shared" si="0"/>
        <v>0</v>
      </c>
      <c r="H10" s="4" t="str">
        <f t="shared" si="1"/>
        <v>，2458858</v>
      </c>
      <c r="I10" s="4" t="str">
        <f>VLOOKUP(A10,HOP!A:U,21,0)</f>
        <v>直连</v>
      </c>
    </row>
    <row r="11" s="4" customFormat="1" spans="1:9">
      <c r="A11" s="5">
        <v>17642508753</v>
      </c>
      <c r="B11" s="6">
        <v>44635</v>
      </c>
      <c r="C11" s="6">
        <v>44639</v>
      </c>
      <c r="D11" s="4">
        <v>1224</v>
      </c>
      <c r="E11" s="4" t="str">
        <f>VLOOKUP(A11,HOP!A:L,12,0)</f>
        <v>1224.00</v>
      </c>
      <c r="F11" s="4" t="str">
        <f>VLOOKUP(A11,HOP!A:C,3,0)</f>
        <v>2465744</v>
      </c>
      <c r="G11" s="4">
        <f t="shared" si="0"/>
        <v>0</v>
      </c>
      <c r="H11" s="4" t="str">
        <f t="shared" si="1"/>
        <v>，2465744</v>
      </c>
      <c r="I11" s="4" t="str">
        <f>VLOOKUP(A11,HOP!A:U,21,0)</f>
        <v>直连</v>
      </c>
    </row>
    <row r="12" s="4" customFormat="1" spans="1:9">
      <c r="A12" s="5">
        <v>17649431058</v>
      </c>
      <c r="B12" s="6">
        <v>44638</v>
      </c>
      <c r="C12" s="6">
        <v>44639</v>
      </c>
      <c r="D12" s="4">
        <v>69</v>
      </c>
      <c r="E12" s="4" t="str">
        <f>VLOOKUP(A12,HOP!A:L,12,0)</f>
        <v>69.00</v>
      </c>
      <c r="F12" s="4" t="str">
        <f>VLOOKUP(A12,HOP!A:C,3,0)</f>
        <v>2467213</v>
      </c>
      <c r="G12" s="4">
        <f t="shared" si="0"/>
        <v>0</v>
      </c>
      <c r="H12" s="4" t="str">
        <f t="shared" si="1"/>
        <v>，2467213</v>
      </c>
      <c r="I12" s="4" t="str">
        <f>VLOOKUP(A12,HOP!A:U,21,0)</f>
        <v>直连</v>
      </c>
    </row>
    <row r="13" s="4" customFormat="1" spans="1:9">
      <c r="A13" s="5">
        <v>17649455037</v>
      </c>
      <c r="B13" s="6">
        <v>44638</v>
      </c>
      <c r="C13" s="6">
        <v>44639</v>
      </c>
      <c r="D13" s="4">
        <v>0</v>
      </c>
      <c r="E13" s="4" t="str">
        <f>VLOOKUP(A13,HOP!A:L,12,0)</f>
        <v>0.00</v>
      </c>
      <c r="F13" s="4" t="str">
        <f>VLOOKUP(A13,HOP!A:C,3,0)</f>
        <v>2467239</v>
      </c>
      <c r="G13" s="4">
        <f t="shared" si="0"/>
        <v>0</v>
      </c>
      <c r="H13" s="4" t="str">
        <f t="shared" si="1"/>
        <v>，2467239</v>
      </c>
      <c r="I13" s="4" t="str">
        <f>VLOOKUP(A13,HOP!A:U,21,0)</f>
        <v>直连</v>
      </c>
    </row>
    <row r="14" s="4" customFormat="1" spans="1:9">
      <c r="A14" s="5">
        <v>17656115554</v>
      </c>
      <c r="B14" s="6">
        <v>44638</v>
      </c>
      <c r="C14" s="6">
        <v>44639</v>
      </c>
      <c r="D14" s="4">
        <v>43</v>
      </c>
      <c r="E14" s="4" t="str">
        <f>VLOOKUP(A14,HOP!A:L,12,0)</f>
        <v>43.00</v>
      </c>
      <c r="F14" s="4" t="str">
        <f>VLOOKUP(A14,HOP!A:C,3,0)</f>
        <v>2468621</v>
      </c>
      <c r="G14" s="4">
        <f t="shared" si="0"/>
        <v>0</v>
      </c>
      <c r="H14" s="4" t="str">
        <f t="shared" si="1"/>
        <v>，2468621</v>
      </c>
      <c r="I14" s="4" t="str">
        <f>VLOOKUP(A14,HOP!A:U,21,0)</f>
        <v>直连</v>
      </c>
    </row>
    <row r="15" s="4" customFormat="1" spans="1:9">
      <c r="A15" s="5">
        <v>17665347033</v>
      </c>
      <c r="B15" s="6">
        <v>44637</v>
      </c>
      <c r="C15" s="6">
        <v>44639</v>
      </c>
      <c r="D15" s="4">
        <v>97</v>
      </c>
      <c r="E15" s="4" t="str">
        <f>VLOOKUP(A15,HOP!A:L,12,0)</f>
        <v>97.00</v>
      </c>
      <c r="F15" s="4" t="str">
        <f>VLOOKUP(A15,HOP!A:C,3,0)</f>
        <v>2470612</v>
      </c>
      <c r="G15" s="4">
        <f t="shared" si="0"/>
        <v>0</v>
      </c>
      <c r="H15" s="4" t="str">
        <f t="shared" si="1"/>
        <v>，2470612</v>
      </c>
      <c r="I15" s="4" t="str">
        <f>VLOOKUP(A15,HOP!A:U,21,0)</f>
        <v>直连</v>
      </c>
    </row>
    <row r="16" s="4" customFormat="1" spans="1:9">
      <c r="A16" s="5">
        <v>17666284477</v>
      </c>
      <c r="B16" s="6">
        <v>44638</v>
      </c>
      <c r="C16" s="6">
        <v>44639</v>
      </c>
      <c r="D16" s="4">
        <v>182</v>
      </c>
      <c r="E16" s="4" t="str">
        <f>VLOOKUP(A16,HOP!A:L,12,0)</f>
        <v>182.00</v>
      </c>
      <c r="F16" s="4" t="str">
        <f>VLOOKUP(A16,HOP!A:C,3,0)</f>
        <v>2470937</v>
      </c>
      <c r="G16" s="4">
        <f t="shared" si="0"/>
        <v>0</v>
      </c>
      <c r="H16" s="4" t="str">
        <f t="shared" si="1"/>
        <v>，2470937</v>
      </c>
      <c r="I16" s="4" t="str">
        <f>VLOOKUP(A16,HOP!A:U,21,0)</f>
        <v>直连</v>
      </c>
    </row>
    <row r="17" s="4" customFormat="1" spans="1:9">
      <c r="A17" s="5">
        <v>17666124325</v>
      </c>
      <c r="B17" s="6">
        <v>44637</v>
      </c>
      <c r="C17" s="6">
        <v>44639</v>
      </c>
      <c r="D17" s="4">
        <v>367</v>
      </c>
      <c r="E17" s="4" t="str">
        <f>VLOOKUP(A17,HOP!A:L,12,0)</f>
        <v>367.00</v>
      </c>
      <c r="F17" s="4" t="str">
        <f>VLOOKUP(A17,HOP!A:C,3,0)</f>
        <v>2471043</v>
      </c>
      <c r="G17" s="4">
        <f t="shared" si="0"/>
        <v>0</v>
      </c>
      <c r="H17" s="4" t="str">
        <f t="shared" si="1"/>
        <v>，2471043</v>
      </c>
      <c r="I17" s="4" t="str">
        <f>VLOOKUP(A17,HOP!A:U,21,0)</f>
        <v>直连</v>
      </c>
    </row>
    <row r="18" s="4" customFormat="1" spans="1:9">
      <c r="A18" s="5">
        <v>17666627474</v>
      </c>
      <c r="B18" s="6">
        <v>44638</v>
      </c>
      <c r="C18" s="6">
        <v>44639</v>
      </c>
      <c r="D18" s="4">
        <v>304</v>
      </c>
      <c r="E18" s="4" t="str">
        <f>VLOOKUP(A18,HOP!A:L,12,0)</f>
        <v>304.00</v>
      </c>
      <c r="F18" s="4" t="str">
        <f>VLOOKUP(A18,HOP!A:C,3,0)</f>
        <v>2471079</v>
      </c>
      <c r="G18" s="4">
        <f t="shared" si="0"/>
        <v>0</v>
      </c>
      <c r="H18" s="4" t="str">
        <f t="shared" si="1"/>
        <v>，2471079</v>
      </c>
      <c r="I18" s="4" t="str">
        <f>VLOOKUP(A18,HOP!A:U,21,0)</f>
        <v>直连</v>
      </c>
    </row>
    <row r="19" s="4" customFormat="1" spans="1:9">
      <c r="A19" s="5">
        <v>17666799822</v>
      </c>
      <c r="B19" s="6">
        <v>44638</v>
      </c>
      <c r="C19" s="6">
        <v>44639</v>
      </c>
      <c r="D19" s="4">
        <v>47</v>
      </c>
      <c r="E19" s="4" t="str">
        <f>VLOOKUP(A19,HOP!A:L,12,0)</f>
        <v>47.00</v>
      </c>
      <c r="F19" s="4" t="str">
        <f>VLOOKUP(A19,HOP!A:C,3,0)</f>
        <v>2471167</v>
      </c>
      <c r="G19" s="4">
        <f t="shared" si="0"/>
        <v>0</v>
      </c>
      <c r="H19" s="4" t="str">
        <f t="shared" si="1"/>
        <v>，2471167</v>
      </c>
      <c r="I19" s="4" t="str">
        <f>VLOOKUP(A19,HOP!A:U,21,0)</f>
        <v>直连</v>
      </c>
    </row>
    <row r="20" s="4" customFormat="1" spans="1:9">
      <c r="A20" s="5">
        <v>17668353061</v>
      </c>
      <c r="B20" s="6">
        <v>44638</v>
      </c>
      <c r="C20" s="6">
        <v>44639</v>
      </c>
      <c r="D20" s="4">
        <v>223</v>
      </c>
      <c r="E20" s="4" t="str">
        <f>VLOOKUP(A20,HOP!A:L,12,0)</f>
        <v>223.00</v>
      </c>
      <c r="F20" s="4" t="str">
        <f>VLOOKUP(A20,HOP!A:C,3,0)</f>
        <v>2472137</v>
      </c>
      <c r="G20" s="4">
        <f t="shared" si="0"/>
        <v>0</v>
      </c>
      <c r="H20" s="4" t="str">
        <f t="shared" si="1"/>
        <v>，2472137</v>
      </c>
      <c r="I20" s="4" t="str">
        <f>VLOOKUP(A20,HOP!A:U,21,0)</f>
        <v>直连</v>
      </c>
    </row>
    <row r="21" s="4" customFormat="1" spans="1:9">
      <c r="A21" s="5">
        <v>17668624210</v>
      </c>
      <c r="B21" s="6">
        <v>44638</v>
      </c>
      <c r="C21" s="6">
        <v>44639</v>
      </c>
      <c r="D21" s="4">
        <v>13</v>
      </c>
      <c r="E21" s="4" t="str">
        <f>VLOOKUP(A21,HOP!A:L,12,0)</f>
        <v>13.00</v>
      </c>
      <c r="F21" s="4" t="str">
        <f>VLOOKUP(A21,HOP!A:C,3,0)</f>
        <v>2472360</v>
      </c>
      <c r="G21" s="4">
        <f t="shared" si="0"/>
        <v>0</v>
      </c>
      <c r="H21" s="4" t="str">
        <f t="shared" si="1"/>
        <v>，2472360</v>
      </c>
      <c r="I21" s="4" t="str">
        <f>VLOOKUP(A21,HOP!A:U,21,0)</f>
        <v>直连</v>
      </c>
    </row>
    <row r="22" s="4" customFormat="1" spans="1:9">
      <c r="A22" s="5">
        <v>17668719897</v>
      </c>
      <c r="B22" s="6">
        <v>44638</v>
      </c>
      <c r="C22" s="6">
        <v>44639</v>
      </c>
      <c r="D22" s="4">
        <v>81</v>
      </c>
      <c r="E22" s="4" t="str">
        <f>VLOOKUP(A22,HOP!A:L,12,0)</f>
        <v>81.00</v>
      </c>
      <c r="F22" s="4" t="str">
        <f>VLOOKUP(A22,HOP!A:C,3,0)</f>
        <v>2472431</v>
      </c>
      <c r="G22" s="4">
        <f t="shared" si="0"/>
        <v>0</v>
      </c>
      <c r="H22" s="4" t="str">
        <f t="shared" si="1"/>
        <v>，2472431</v>
      </c>
      <c r="I22" s="4" t="str">
        <f>VLOOKUP(A22,HOP!A:U,21,0)</f>
        <v>直连</v>
      </c>
    </row>
    <row r="23" s="4" customFormat="1" spans="1:9">
      <c r="A23" s="5">
        <v>17669164935</v>
      </c>
      <c r="B23" s="6">
        <v>44638</v>
      </c>
      <c r="C23" s="6">
        <v>44639</v>
      </c>
      <c r="D23" s="4">
        <v>22</v>
      </c>
      <c r="E23" s="4" t="str">
        <f>VLOOKUP(A23,HOP!A:L,12,0)</f>
        <v>22.00</v>
      </c>
      <c r="F23" s="4" t="str">
        <f>VLOOKUP(A23,HOP!A:C,3,0)</f>
        <v>2472660</v>
      </c>
      <c r="G23" s="4">
        <f t="shared" si="0"/>
        <v>0</v>
      </c>
      <c r="H23" s="4" t="str">
        <f t="shared" si="1"/>
        <v>，2472660</v>
      </c>
      <c r="I23" s="4" t="str">
        <f>VLOOKUP(A23,HOP!A:U,21,0)</f>
        <v>直连</v>
      </c>
    </row>
    <row r="24" s="4" customFormat="1" spans="1:9">
      <c r="A24" s="5">
        <v>17669237604</v>
      </c>
      <c r="B24" s="6">
        <v>44638</v>
      </c>
      <c r="C24" s="6">
        <v>44639</v>
      </c>
      <c r="D24" s="4">
        <v>26</v>
      </c>
      <c r="E24" s="4" t="str">
        <f>VLOOKUP(A24,HOP!A:L,12,0)</f>
        <v>26.00</v>
      </c>
      <c r="F24" s="4" t="str">
        <f>VLOOKUP(A24,HOP!A:C,3,0)</f>
        <v>2472701</v>
      </c>
      <c r="G24" s="4">
        <f t="shared" si="0"/>
        <v>0</v>
      </c>
      <c r="H24" s="4" t="str">
        <f t="shared" si="1"/>
        <v>，2472701</v>
      </c>
      <c r="I24" s="4" t="str">
        <f>VLOOKUP(A24,HOP!A:U,21,0)</f>
        <v>直连</v>
      </c>
    </row>
    <row r="25" s="4" customFormat="1" spans="1:9">
      <c r="A25" s="5">
        <v>17669306980</v>
      </c>
      <c r="B25" s="6">
        <v>44638</v>
      </c>
      <c r="C25" s="6">
        <v>44639</v>
      </c>
      <c r="D25" s="4">
        <v>36</v>
      </c>
      <c r="E25" s="4" t="str">
        <f>VLOOKUP(A25,HOP!A:L,12,0)</f>
        <v>36.00</v>
      </c>
      <c r="F25" s="4" t="str">
        <f>VLOOKUP(A25,HOP!A:C,3,0)</f>
        <v>2472721</v>
      </c>
      <c r="G25" s="4">
        <f t="shared" si="0"/>
        <v>0</v>
      </c>
      <c r="H25" s="4" t="str">
        <f t="shared" si="1"/>
        <v>，2472721</v>
      </c>
      <c r="I25" s="4" t="str">
        <f>VLOOKUP(A25,HOP!A:U,21,0)</f>
        <v>直连</v>
      </c>
    </row>
    <row r="26" s="4" customFormat="1" spans="1:9">
      <c r="A26" s="5">
        <v>17676522656</v>
      </c>
      <c r="B26" s="6">
        <v>44638</v>
      </c>
      <c r="C26" s="6">
        <v>44639</v>
      </c>
      <c r="D26" s="4">
        <v>23</v>
      </c>
      <c r="E26" s="4" t="str">
        <f>VLOOKUP(A26,HOP!A:L,12,0)</f>
        <v>23.00</v>
      </c>
      <c r="F26" s="4" t="str">
        <f>VLOOKUP(A26,HOP!A:C,3,0)</f>
        <v>2473144</v>
      </c>
      <c r="G26" s="4">
        <f t="shared" si="0"/>
        <v>0</v>
      </c>
      <c r="H26" s="4" t="str">
        <f t="shared" si="1"/>
        <v>，2473144</v>
      </c>
      <c r="I26" s="4" t="str">
        <f>VLOOKUP(A26,HOP!A:U,21,0)</f>
        <v>直连</v>
      </c>
    </row>
    <row r="28" spans="4:4">
      <c r="D28" s="4">
        <f>SUM(D2:D27)</f>
        <v>5079</v>
      </c>
    </row>
    <row r="33" spans="1:1">
      <c r="A33" s="4" t="s">
        <v>162</v>
      </c>
    </row>
    <row r="34" spans="1:1">
      <c r="A34" s="4" t="s">
        <v>163</v>
      </c>
    </row>
    <row r="35" spans="1:1">
      <c r="A35" s="4" t="s">
        <v>164</v>
      </c>
    </row>
  </sheetData>
  <autoFilter ref="A1:X26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G39" sqref="G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165</v>
      </c>
      <c r="B1" s="2" t="s">
        <v>166</v>
      </c>
      <c r="C1" s="2" t="s">
        <v>167</v>
      </c>
      <c r="D1" s="2" t="s">
        <v>168</v>
      </c>
      <c r="E1" s="2" t="s">
        <v>13</v>
      </c>
      <c r="F1" s="2" t="s">
        <v>5</v>
      </c>
      <c r="G1" s="2" t="s">
        <v>6</v>
      </c>
      <c r="H1" s="2" t="s">
        <v>169</v>
      </c>
      <c r="I1" s="2" t="s">
        <v>170</v>
      </c>
      <c r="J1" s="2" t="s">
        <v>171</v>
      </c>
      <c r="K1" s="2" t="s">
        <v>172</v>
      </c>
      <c r="L1" s="2" t="s">
        <v>173</v>
      </c>
      <c r="M1" s="2" t="s">
        <v>174</v>
      </c>
      <c r="N1" s="2" t="s">
        <v>175</v>
      </c>
      <c r="O1" s="2" t="s">
        <v>176</v>
      </c>
      <c r="P1" s="2" t="s">
        <v>177</v>
      </c>
      <c r="Q1" s="2" t="s">
        <v>178</v>
      </c>
      <c r="R1" s="2" t="s">
        <v>179</v>
      </c>
      <c r="S1" s="2" t="s">
        <v>180</v>
      </c>
      <c r="T1" s="2" t="s">
        <v>181</v>
      </c>
      <c r="U1" s="2" t="s">
        <v>182</v>
      </c>
    </row>
    <row r="2" s="1" customFormat="1" spans="1:21">
      <c r="A2" s="3">
        <v>17676522656</v>
      </c>
      <c r="B2" s="1" t="s">
        <v>183</v>
      </c>
      <c r="C2" s="1" t="s">
        <v>184</v>
      </c>
      <c r="D2" s="1" t="s">
        <v>185</v>
      </c>
      <c r="E2" s="1" t="s">
        <v>186</v>
      </c>
      <c r="F2" s="1" t="s">
        <v>183</v>
      </c>
      <c r="G2" s="1" t="s">
        <v>187</v>
      </c>
      <c r="H2" s="1" t="s">
        <v>188</v>
      </c>
      <c r="I2" s="1" t="s">
        <v>189</v>
      </c>
      <c r="J2" s="1" t="s">
        <v>30</v>
      </c>
      <c r="K2" s="1" t="s">
        <v>190</v>
      </c>
      <c r="L2" s="1" t="s">
        <v>190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196</v>
      </c>
      <c r="T2" s="1" t="s">
        <v>197</v>
      </c>
      <c r="U2" s="1" t="s">
        <v>198</v>
      </c>
    </row>
    <row r="3" s="1" customFormat="1" spans="1:21">
      <c r="A3" s="3">
        <v>17669306980</v>
      </c>
      <c r="B3" s="1" t="s">
        <v>183</v>
      </c>
      <c r="C3" s="1" t="s">
        <v>199</v>
      </c>
      <c r="D3" s="1" t="s">
        <v>200</v>
      </c>
      <c r="E3" s="1" t="s">
        <v>201</v>
      </c>
      <c r="F3" s="1" t="s">
        <v>183</v>
      </c>
      <c r="G3" s="1" t="s">
        <v>187</v>
      </c>
      <c r="H3" s="1" t="s">
        <v>188</v>
      </c>
      <c r="I3" s="1" t="s">
        <v>202</v>
      </c>
      <c r="J3" s="1" t="s">
        <v>30</v>
      </c>
      <c r="K3" s="1" t="s">
        <v>203</v>
      </c>
      <c r="L3" s="1" t="s">
        <v>204</v>
      </c>
      <c r="M3" s="1" t="s">
        <v>205</v>
      </c>
      <c r="N3" s="1" t="s">
        <v>206</v>
      </c>
      <c r="O3" s="1" t="s">
        <v>192</v>
      </c>
      <c r="P3" s="1" t="s">
        <v>193</v>
      </c>
      <c r="Q3" s="1" t="s">
        <v>194</v>
      </c>
      <c r="R3" s="1" t="s">
        <v>207</v>
      </c>
      <c r="S3" s="1" t="s">
        <v>196</v>
      </c>
      <c r="T3" s="1" t="s">
        <v>197</v>
      </c>
      <c r="U3" s="1" t="s">
        <v>198</v>
      </c>
    </row>
    <row r="4" s="1" customFormat="1" spans="1:21">
      <c r="A4" s="3">
        <v>17669237604</v>
      </c>
      <c r="B4" s="1" t="s">
        <v>183</v>
      </c>
      <c r="C4" s="1" t="s">
        <v>208</v>
      </c>
      <c r="D4" s="1" t="s">
        <v>209</v>
      </c>
      <c r="E4" s="1" t="s">
        <v>210</v>
      </c>
      <c r="F4" s="1" t="s">
        <v>183</v>
      </c>
      <c r="G4" s="1" t="s">
        <v>187</v>
      </c>
      <c r="H4" s="1" t="s">
        <v>188</v>
      </c>
      <c r="I4" s="1" t="s">
        <v>211</v>
      </c>
      <c r="J4" s="1" t="s">
        <v>30</v>
      </c>
      <c r="K4" s="1" t="s">
        <v>212</v>
      </c>
      <c r="L4" s="1" t="s">
        <v>212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194</v>
      </c>
      <c r="R4" s="1" t="s">
        <v>213</v>
      </c>
      <c r="S4" s="1" t="s">
        <v>196</v>
      </c>
      <c r="T4" s="1" t="s">
        <v>197</v>
      </c>
      <c r="U4" s="1" t="s">
        <v>198</v>
      </c>
    </row>
    <row r="5" s="1" customFormat="1" spans="1:21">
      <c r="A5" s="3">
        <v>17669164935</v>
      </c>
      <c r="B5" s="1" t="s">
        <v>183</v>
      </c>
      <c r="C5" s="1" t="s">
        <v>214</v>
      </c>
      <c r="D5" s="1" t="s">
        <v>215</v>
      </c>
      <c r="E5" s="1" t="s">
        <v>216</v>
      </c>
      <c r="F5" s="1" t="s">
        <v>183</v>
      </c>
      <c r="G5" s="1" t="s">
        <v>187</v>
      </c>
      <c r="H5" s="1" t="s">
        <v>188</v>
      </c>
      <c r="I5" s="1" t="s">
        <v>217</v>
      </c>
      <c r="J5" s="1" t="s">
        <v>30</v>
      </c>
      <c r="K5" s="1" t="s">
        <v>218</v>
      </c>
      <c r="L5" s="1" t="s">
        <v>218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194</v>
      </c>
      <c r="R5" s="1" t="s">
        <v>219</v>
      </c>
      <c r="S5" s="1" t="s">
        <v>196</v>
      </c>
      <c r="T5" s="1" t="s">
        <v>197</v>
      </c>
      <c r="U5" s="1" t="s">
        <v>198</v>
      </c>
    </row>
    <row r="6" s="1" customFormat="1" spans="1:21">
      <c r="A6" s="3">
        <v>17668719897</v>
      </c>
      <c r="B6" s="1" t="s">
        <v>183</v>
      </c>
      <c r="C6" s="1" t="s">
        <v>220</v>
      </c>
      <c r="D6" s="1" t="s">
        <v>221</v>
      </c>
      <c r="E6" s="1" t="s">
        <v>222</v>
      </c>
      <c r="F6" s="1" t="s">
        <v>183</v>
      </c>
      <c r="G6" s="1" t="s">
        <v>187</v>
      </c>
      <c r="H6" s="1" t="s">
        <v>188</v>
      </c>
      <c r="I6" s="1" t="s">
        <v>223</v>
      </c>
      <c r="J6" s="1" t="s">
        <v>30</v>
      </c>
      <c r="K6" s="1" t="s">
        <v>224</v>
      </c>
      <c r="L6" s="1" t="s">
        <v>224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194</v>
      </c>
      <c r="R6" s="1" t="s">
        <v>225</v>
      </c>
      <c r="S6" s="1" t="s">
        <v>196</v>
      </c>
      <c r="T6" s="1" t="s">
        <v>197</v>
      </c>
      <c r="U6" s="1" t="s">
        <v>198</v>
      </c>
    </row>
    <row r="7" s="1" customFormat="1" spans="1:21">
      <c r="A7" s="3">
        <v>17668624210</v>
      </c>
      <c r="B7" s="1" t="s">
        <v>183</v>
      </c>
      <c r="C7" s="1" t="s">
        <v>226</v>
      </c>
      <c r="D7" s="1" t="s">
        <v>227</v>
      </c>
      <c r="E7" s="1" t="s">
        <v>228</v>
      </c>
      <c r="F7" s="1" t="s">
        <v>183</v>
      </c>
      <c r="G7" s="1" t="s">
        <v>187</v>
      </c>
      <c r="H7" s="1" t="s">
        <v>188</v>
      </c>
      <c r="I7" s="1" t="s">
        <v>229</v>
      </c>
      <c r="J7" s="1" t="s">
        <v>30</v>
      </c>
      <c r="K7" s="1" t="s">
        <v>230</v>
      </c>
      <c r="L7" s="1" t="s">
        <v>230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194</v>
      </c>
      <c r="R7" s="1" t="s">
        <v>231</v>
      </c>
      <c r="S7" s="1" t="s">
        <v>196</v>
      </c>
      <c r="T7" s="1" t="s">
        <v>197</v>
      </c>
      <c r="U7" s="1" t="s">
        <v>198</v>
      </c>
    </row>
    <row r="8" s="1" customFormat="1" spans="1:21">
      <c r="A8" s="3">
        <v>17668353061</v>
      </c>
      <c r="B8" s="1" t="s">
        <v>183</v>
      </c>
      <c r="C8" s="1" t="s">
        <v>232</v>
      </c>
      <c r="D8" s="1" t="s">
        <v>233</v>
      </c>
      <c r="E8" s="1" t="s">
        <v>234</v>
      </c>
      <c r="F8" s="1" t="s">
        <v>183</v>
      </c>
      <c r="G8" s="1" t="s">
        <v>187</v>
      </c>
      <c r="H8" s="1" t="s">
        <v>188</v>
      </c>
      <c r="I8" s="1" t="s">
        <v>235</v>
      </c>
      <c r="J8" s="1" t="s">
        <v>30</v>
      </c>
      <c r="K8" s="1" t="s">
        <v>236</v>
      </c>
      <c r="L8" s="1" t="s">
        <v>236</v>
      </c>
      <c r="M8" s="1" t="s">
        <v>191</v>
      </c>
      <c r="N8" s="1" t="s">
        <v>191</v>
      </c>
      <c r="O8" s="1" t="s">
        <v>192</v>
      </c>
      <c r="P8" s="1" t="s">
        <v>193</v>
      </c>
      <c r="Q8" s="1" t="s">
        <v>194</v>
      </c>
      <c r="R8" s="1" t="s">
        <v>237</v>
      </c>
      <c r="S8" s="1" t="s">
        <v>196</v>
      </c>
      <c r="T8" s="1" t="s">
        <v>197</v>
      </c>
      <c r="U8" s="1" t="s">
        <v>198</v>
      </c>
    </row>
    <row r="9" s="1" customFormat="1" spans="1:21">
      <c r="A9" s="3">
        <v>17666799822</v>
      </c>
      <c r="B9" s="1" t="s">
        <v>238</v>
      </c>
      <c r="C9" s="1" t="s">
        <v>239</v>
      </c>
      <c r="D9" s="1" t="s">
        <v>240</v>
      </c>
      <c r="E9" s="1" t="s">
        <v>241</v>
      </c>
      <c r="F9" s="1" t="s">
        <v>183</v>
      </c>
      <c r="G9" s="1" t="s">
        <v>187</v>
      </c>
      <c r="H9" s="1" t="s">
        <v>188</v>
      </c>
      <c r="I9" s="1" t="s">
        <v>242</v>
      </c>
      <c r="J9" s="1" t="s">
        <v>30</v>
      </c>
      <c r="K9" s="1" t="s">
        <v>243</v>
      </c>
      <c r="L9" s="1" t="s">
        <v>243</v>
      </c>
      <c r="M9" s="1" t="s">
        <v>191</v>
      </c>
      <c r="N9" s="1" t="s">
        <v>191</v>
      </c>
      <c r="O9" s="1" t="s">
        <v>192</v>
      </c>
      <c r="P9" s="1" t="s">
        <v>193</v>
      </c>
      <c r="Q9" s="1" t="s">
        <v>194</v>
      </c>
      <c r="R9" s="1" t="s">
        <v>244</v>
      </c>
      <c r="S9" s="1" t="s">
        <v>196</v>
      </c>
      <c r="T9" s="1" t="s">
        <v>197</v>
      </c>
      <c r="U9" s="1" t="s">
        <v>198</v>
      </c>
    </row>
    <row r="10" s="1" customFormat="1" spans="1:21">
      <c r="A10" s="3">
        <v>17666627474</v>
      </c>
      <c r="B10" s="1" t="s">
        <v>238</v>
      </c>
      <c r="C10" s="1" t="s">
        <v>245</v>
      </c>
      <c r="D10" s="1" t="s">
        <v>246</v>
      </c>
      <c r="E10" s="1" t="s">
        <v>247</v>
      </c>
      <c r="F10" s="1" t="s">
        <v>183</v>
      </c>
      <c r="G10" s="1" t="s">
        <v>187</v>
      </c>
      <c r="H10" s="1" t="s">
        <v>188</v>
      </c>
      <c r="I10" s="1" t="s">
        <v>248</v>
      </c>
      <c r="J10" s="1" t="s">
        <v>30</v>
      </c>
      <c r="K10" s="1" t="s">
        <v>249</v>
      </c>
      <c r="L10" s="1" t="s">
        <v>249</v>
      </c>
      <c r="M10" s="1" t="s">
        <v>191</v>
      </c>
      <c r="N10" s="1" t="s">
        <v>191</v>
      </c>
      <c r="O10" s="1" t="s">
        <v>192</v>
      </c>
      <c r="P10" s="1" t="s">
        <v>193</v>
      </c>
      <c r="Q10" s="1" t="s">
        <v>194</v>
      </c>
      <c r="R10" s="1" t="s">
        <v>250</v>
      </c>
      <c r="S10" s="1" t="s">
        <v>196</v>
      </c>
      <c r="T10" s="1" t="s">
        <v>197</v>
      </c>
      <c r="U10" s="1" t="s">
        <v>198</v>
      </c>
    </row>
    <row r="11" s="1" customFormat="1" spans="1:21">
      <c r="A11" s="3">
        <v>17666124325</v>
      </c>
      <c r="B11" s="1" t="s">
        <v>238</v>
      </c>
      <c r="C11" s="1" t="s">
        <v>251</v>
      </c>
      <c r="D11" s="1" t="s">
        <v>252</v>
      </c>
      <c r="E11" s="1" t="s">
        <v>253</v>
      </c>
      <c r="F11" s="1" t="s">
        <v>238</v>
      </c>
      <c r="G11" s="1" t="s">
        <v>187</v>
      </c>
      <c r="H11" s="1" t="s">
        <v>188</v>
      </c>
      <c r="I11" s="1" t="s">
        <v>254</v>
      </c>
      <c r="J11" s="1" t="s">
        <v>30</v>
      </c>
      <c r="K11" s="1" t="s">
        <v>255</v>
      </c>
      <c r="L11" s="1" t="s">
        <v>255</v>
      </c>
      <c r="M11" s="1" t="s">
        <v>191</v>
      </c>
      <c r="N11" s="1" t="s">
        <v>191</v>
      </c>
      <c r="O11" s="1" t="s">
        <v>192</v>
      </c>
      <c r="P11" s="1" t="s">
        <v>193</v>
      </c>
      <c r="Q11" s="1" t="s">
        <v>194</v>
      </c>
      <c r="R11" s="1" t="s">
        <v>256</v>
      </c>
      <c r="S11" s="1" t="s">
        <v>196</v>
      </c>
      <c r="T11" s="1" t="s">
        <v>197</v>
      </c>
      <c r="U11" s="1" t="s">
        <v>198</v>
      </c>
    </row>
    <row r="12" s="1" customFormat="1" spans="1:21">
      <c r="A12" s="3">
        <v>17666284477</v>
      </c>
      <c r="B12" s="1" t="s">
        <v>238</v>
      </c>
      <c r="C12" s="1" t="s">
        <v>257</v>
      </c>
      <c r="D12" s="1" t="s">
        <v>258</v>
      </c>
      <c r="E12" s="1" t="s">
        <v>259</v>
      </c>
      <c r="F12" s="1" t="s">
        <v>183</v>
      </c>
      <c r="G12" s="1" t="s">
        <v>187</v>
      </c>
      <c r="H12" s="1" t="s">
        <v>188</v>
      </c>
      <c r="I12" s="1" t="s">
        <v>260</v>
      </c>
      <c r="J12" s="1" t="s">
        <v>30</v>
      </c>
      <c r="K12" s="1" t="s">
        <v>261</v>
      </c>
      <c r="L12" s="1" t="s">
        <v>261</v>
      </c>
      <c r="M12" s="1" t="s">
        <v>191</v>
      </c>
      <c r="N12" s="1" t="s">
        <v>191</v>
      </c>
      <c r="O12" s="1" t="s">
        <v>192</v>
      </c>
      <c r="P12" s="1" t="s">
        <v>193</v>
      </c>
      <c r="Q12" s="1" t="s">
        <v>194</v>
      </c>
      <c r="R12" s="1" t="s">
        <v>262</v>
      </c>
      <c r="S12" s="1" t="s">
        <v>196</v>
      </c>
      <c r="T12" s="1" t="s">
        <v>197</v>
      </c>
      <c r="U12" s="1" t="s">
        <v>198</v>
      </c>
    </row>
    <row r="13" s="1" customFormat="1" spans="1:21">
      <c r="A13" s="3">
        <v>17665347033</v>
      </c>
      <c r="B13" s="1" t="s">
        <v>238</v>
      </c>
      <c r="C13" s="1" t="s">
        <v>263</v>
      </c>
      <c r="D13" s="1" t="s">
        <v>264</v>
      </c>
      <c r="E13" s="1" t="s">
        <v>265</v>
      </c>
      <c r="F13" s="1" t="s">
        <v>238</v>
      </c>
      <c r="G13" s="1" t="s">
        <v>187</v>
      </c>
      <c r="H13" s="1" t="s">
        <v>188</v>
      </c>
      <c r="I13" s="1" t="s">
        <v>266</v>
      </c>
      <c r="J13" s="1" t="s">
        <v>30</v>
      </c>
      <c r="K13" s="1" t="s">
        <v>267</v>
      </c>
      <c r="L13" s="1" t="s">
        <v>267</v>
      </c>
      <c r="M13" s="1" t="s">
        <v>191</v>
      </c>
      <c r="N13" s="1" t="s">
        <v>191</v>
      </c>
      <c r="O13" s="1" t="s">
        <v>192</v>
      </c>
      <c r="P13" s="1" t="s">
        <v>193</v>
      </c>
      <c r="Q13" s="1" t="s">
        <v>194</v>
      </c>
      <c r="R13" s="1" t="s">
        <v>268</v>
      </c>
      <c r="S13" s="1" t="s">
        <v>196</v>
      </c>
      <c r="T13" s="1" t="s">
        <v>197</v>
      </c>
      <c r="U13" s="1" t="s">
        <v>198</v>
      </c>
    </row>
    <row r="14" s="1" customFormat="1" spans="1:21">
      <c r="A14" s="3">
        <v>17656115554</v>
      </c>
      <c r="B14" s="1" t="s">
        <v>269</v>
      </c>
      <c r="C14" s="1" t="s">
        <v>270</v>
      </c>
      <c r="D14" s="1" t="s">
        <v>271</v>
      </c>
      <c r="E14" s="1" t="s">
        <v>272</v>
      </c>
      <c r="F14" s="1" t="s">
        <v>183</v>
      </c>
      <c r="G14" s="1" t="s">
        <v>187</v>
      </c>
      <c r="H14" s="1" t="s">
        <v>188</v>
      </c>
      <c r="I14" s="1" t="s">
        <v>273</v>
      </c>
      <c r="J14" s="1" t="s">
        <v>30</v>
      </c>
      <c r="K14" s="1" t="s">
        <v>274</v>
      </c>
      <c r="L14" s="1" t="s">
        <v>274</v>
      </c>
      <c r="M14" s="1" t="s">
        <v>191</v>
      </c>
      <c r="N14" s="1" t="s">
        <v>191</v>
      </c>
      <c r="O14" s="1" t="s">
        <v>192</v>
      </c>
      <c r="P14" s="1" t="s">
        <v>193</v>
      </c>
      <c r="Q14" s="1" t="s">
        <v>194</v>
      </c>
      <c r="R14" s="1" t="s">
        <v>275</v>
      </c>
      <c r="S14" s="1" t="s">
        <v>196</v>
      </c>
      <c r="T14" s="1" t="s">
        <v>197</v>
      </c>
      <c r="U14" s="1" t="s">
        <v>198</v>
      </c>
    </row>
    <row r="15" s="1" customFormat="1" spans="1:21">
      <c r="A15" s="3">
        <v>17649455037</v>
      </c>
      <c r="B15" s="1" t="s">
        <v>269</v>
      </c>
      <c r="C15" s="1" t="s">
        <v>276</v>
      </c>
      <c r="D15" s="1" t="s">
        <v>277</v>
      </c>
      <c r="E15" s="1" t="s">
        <v>278</v>
      </c>
      <c r="F15" s="1" t="s">
        <v>183</v>
      </c>
      <c r="G15" s="1" t="s">
        <v>187</v>
      </c>
      <c r="H15" s="1" t="s">
        <v>188</v>
      </c>
      <c r="I15" s="1" t="s">
        <v>279</v>
      </c>
      <c r="J15" s="1" t="s">
        <v>30</v>
      </c>
      <c r="K15" s="1" t="s">
        <v>280</v>
      </c>
      <c r="L15" s="1" t="s">
        <v>192</v>
      </c>
      <c r="M15" s="1" t="s">
        <v>281</v>
      </c>
      <c r="N15" s="1" t="s">
        <v>282</v>
      </c>
      <c r="O15" s="1" t="s">
        <v>192</v>
      </c>
      <c r="P15" s="1" t="s">
        <v>193</v>
      </c>
      <c r="Q15" s="1" t="s">
        <v>194</v>
      </c>
      <c r="R15" s="1" t="s">
        <v>283</v>
      </c>
      <c r="S15" s="1" t="s">
        <v>196</v>
      </c>
      <c r="T15" s="1" t="s">
        <v>197</v>
      </c>
      <c r="U15" s="1" t="s">
        <v>198</v>
      </c>
    </row>
    <row r="16" s="1" customFormat="1" spans="1:21">
      <c r="A16" s="3">
        <v>17649431058</v>
      </c>
      <c r="B16" s="1" t="s">
        <v>269</v>
      </c>
      <c r="C16" s="1" t="s">
        <v>284</v>
      </c>
      <c r="D16" s="1" t="s">
        <v>285</v>
      </c>
      <c r="E16" s="1" t="s">
        <v>286</v>
      </c>
      <c r="F16" s="1" t="s">
        <v>183</v>
      </c>
      <c r="G16" s="1" t="s">
        <v>187</v>
      </c>
      <c r="H16" s="1" t="s">
        <v>188</v>
      </c>
      <c r="I16" s="1" t="s">
        <v>287</v>
      </c>
      <c r="J16" s="1" t="s">
        <v>30</v>
      </c>
      <c r="K16" s="1" t="s">
        <v>288</v>
      </c>
      <c r="L16" s="1" t="s">
        <v>288</v>
      </c>
      <c r="M16" s="1" t="s">
        <v>191</v>
      </c>
      <c r="N16" s="1" t="s">
        <v>191</v>
      </c>
      <c r="O16" s="1" t="s">
        <v>192</v>
      </c>
      <c r="P16" s="1" t="s">
        <v>193</v>
      </c>
      <c r="Q16" s="1" t="s">
        <v>194</v>
      </c>
      <c r="R16" s="1" t="s">
        <v>289</v>
      </c>
      <c r="S16" s="1" t="s">
        <v>196</v>
      </c>
      <c r="T16" s="1" t="s">
        <v>197</v>
      </c>
      <c r="U16" s="1" t="s">
        <v>198</v>
      </c>
    </row>
    <row r="17" s="1" customFormat="1" spans="1:21">
      <c r="A17" s="3">
        <v>17642508753</v>
      </c>
      <c r="B17" s="1" t="s">
        <v>290</v>
      </c>
      <c r="C17" s="1" t="s">
        <v>291</v>
      </c>
      <c r="D17" s="1" t="s">
        <v>292</v>
      </c>
      <c r="E17" s="1" t="s">
        <v>293</v>
      </c>
      <c r="F17" s="1" t="s">
        <v>269</v>
      </c>
      <c r="G17" s="1" t="s">
        <v>187</v>
      </c>
      <c r="H17" s="1" t="s">
        <v>188</v>
      </c>
      <c r="I17" s="1" t="s">
        <v>294</v>
      </c>
      <c r="J17" s="1" t="s">
        <v>30</v>
      </c>
      <c r="K17" s="1" t="s">
        <v>295</v>
      </c>
      <c r="L17" s="1" t="s">
        <v>295</v>
      </c>
      <c r="M17" s="1" t="s">
        <v>191</v>
      </c>
      <c r="N17" s="1" t="s">
        <v>191</v>
      </c>
      <c r="O17" s="1" t="s">
        <v>192</v>
      </c>
      <c r="P17" s="1" t="s">
        <v>193</v>
      </c>
      <c r="Q17" s="1" t="s">
        <v>194</v>
      </c>
      <c r="R17" s="1" t="s">
        <v>296</v>
      </c>
      <c r="S17" s="1" t="s">
        <v>196</v>
      </c>
      <c r="T17" s="1" t="s">
        <v>197</v>
      </c>
      <c r="U17" s="1" t="s">
        <v>198</v>
      </c>
    </row>
    <row r="18" s="1" customFormat="1" spans="1:21">
      <c r="A18" s="3">
        <v>17607235117</v>
      </c>
      <c r="B18" s="1" t="s">
        <v>297</v>
      </c>
      <c r="C18" s="1" t="s">
        <v>298</v>
      </c>
      <c r="D18" s="1" t="s">
        <v>299</v>
      </c>
      <c r="E18" s="1" t="s">
        <v>300</v>
      </c>
      <c r="F18" s="1" t="s">
        <v>183</v>
      </c>
      <c r="G18" s="1" t="s">
        <v>187</v>
      </c>
      <c r="H18" s="1" t="s">
        <v>188</v>
      </c>
      <c r="I18" s="1" t="s">
        <v>301</v>
      </c>
      <c r="J18" s="1" t="s">
        <v>30</v>
      </c>
      <c r="K18" s="1" t="s">
        <v>203</v>
      </c>
      <c r="L18" s="1" t="s">
        <v>203</v>
      </c>
      <c r="M18" s="1" t="s">
        <v>191</v>
      </c>
      <c r="N18" s="1" t="s">
        <v>191</v>
      </c>
      <c r="O18" s="1" t="s">
        <v>192</v>
      </c>
      <c r="P18" s="1" t="s">
        <v>193</v>
      </c>
      <c r="Q18" s="1" t="s">
        <v>194</v>
      </c>
      <c r="R18" s="1" t="s">
        <v>302</v>
      </c>
      <c r="S18" s="1" t="s">
        <v>196</v>
      </c>
      <c r="T18" s="1" t="s">
        <v>197</v>
      </c>
      <c r="U18" s="1" t="s">
        <v>198</v>
      </c>
    </row>
    <row r="19" s="1" customFormat="1" spans="1:21">
      <c r="A19" s="3">
        <v>17589284618</v>
      </c>
      <c r="B19" s="1" t="s">
        <v>303</v>
      </c>
      <c r="C19" s="1" t="s">
        <v>304</v>
      </c>
      <c r="D19" s="1" t="s">
        <v>305</v>
      </c>
      <c r="E19" s="1" t="s">
        <v>306</v>
      </c>
      <c r="F19" s="1" t="s">
        <v>183</v>
      </c>
      <c r="G19" s="1" t="s">
        <v>187</v>
      </c>
      <c r="H19" s="1" t="s">
        <v>188</v>
      </c>
      <c r="I19" s="1" t="s">
        <v>307</v>
      </c>
      <c r="J19" s="1" t="s">
        <v>30</v>
      </c>
      <c r="K19" s="1" t="s">
        <v>243</v>
      </c>
      <c r="L19" s="1" t="s">
        <v>243</v>
      </c>
      <c r="M19" s="1" t="s">
        <v>191</v>
      </c>
      <c r="N19" s="1" t="s">
        <v>191</v>
      </c>
      <c r="O19" s="1" t="s">
        <v>192</v>
      </c>
      <c r="P19" s="1" t="s">
        <v>193</v>
      </c>
      <c r="Q19" s="1" t="s">
        <v>194</v>
      </c>
      <c r="R19" s="1" t="s">
        <v>308</v>
      </c>
      <c r="S19" s="1" t="s">
        <v>196</v>
      </c>
      <c r="T19" s="1" t="s">
        <v>197</v>
      </c>
      <c r="U19" s="1" t="s">
        <v>198</v>
      </c>
    </row>
    <row r="20" s="1" customFormat="1" spans="1:21">
      <c r="A20" s="3">
        <v>17518397566</v>
      </c>
      <c r="B20" s="1" t="s">
        <v>309</v>
      </c>
      <c r="C20" s="1" t="s">
        <v>310</v>
      </c>
      <c r="D20" s="1" t="s">
        <v>311</v>
      </c>
      <c r="E20" s="1" t="s">
        <v>312</v>
      </c>
      <c r="F20" s="1" t="s">
        <v>183</v>
      </c>
      <c r="G20" s="1" t="s">
        <v>187</v>
      </c>
      <c r="H20" s="1" t="s">
        <v>188</v>
      </c>
      <c r="I20" s="1" t="s">
        <v>313</v>
      </c>
      <c r="J20" s="1" t="s">
        <v>30</v>
      </c>
      <c r="K20" s="1" t="s">
        <v>314</v>
      </c>
      <c r="L20" s="1" t="s">
        <v>314</v>
      </c>
      <c r="M20" s="1" t="s">
        <v>191</v>
      </c>
      <c r="N20" s="1" t="s">
        <v>191</v>
      </c>
      <c r="O20" s="1" t="s">
        <v>192</v>
      </c>
      <c r="P20" s="1" t="s">
        <v>193</v>
      </c>
      <c r="Q20" s="1" t="s">
        <v>194</v>
      </c>
      <c r="R20" s="1" t="s">
        <v>315</v>
      </c>
      <c r="S20" s="1" t="s">
        <v>196</v>
      </c>
      <c r="T20" s="1" t="s">
        <v>197</v>
      </c>
      <c r="U20" s="1" t="s">
        <v>198</v>
      </c>
    </row>
    <row r="21" s="1" customFormat="1" spans="1:21">
      <c r="A21" s="3">
        <v>17501240430</v>
      </c>
      <c r="B21" s="1" t="s">
        <v>316</v>
      </c>
      <c r="C21" s="1" t="s">
        <v>317</v>
      </c>
      <c r="D21" s="1" t="s">
        <v>299</v>
      </c>
      <c r="E21" s="1" t="s">
        <v>318</v>
      </c>
      <c r="F21" s="1" t="s">
        <v>183</v>
      </c>
      <c r="G21" s="1" t="s">
        <v>187</v>
      </c>
      <c r="H21" s="1" t="s">
        <v>188</v>
      </c>
      <c r="I21" s="1" t="s">
        <v>319</v>
      </c>
      <c r="J21" s="1" t="s">
        <v>30</v>
      </c>
      <c r="K21" s="1" t="s">
        <v>320</v>
      </c>
      <c r="L21" s="1" t="s">
        <v>320</v>
      </c>
      <c r="M21" s="1" t="s">
        <v>191</v>
      </c>
      <c r="N21" s="1" t="s">
        <v>191</v>
      </c>
      <c r="O21" s="1" t="s">
        <v>192</v>
      </c>
      <c r="P21" s="1" t="s">
        <v>193</v>
      </c>
      <c r="Q21" s="1" t="s">
        <v>194</v>
      </c>
      <c r="R21" s="1" t="s">
        <v>321</v>
      </c>
      <c r="S21" s="1" t="s">
        <v>196</v>
      </c>
      <c r="T21" s="1" t="s">
        <v>197</v>
      </c>
      <c r="U21" s="1" t="s">
        <v>198</v>
      </c>
    </row>
    <row r="22" s="1" customFormat="1" spans="1:21">
      <c r="A22" s="3">
        <v>17445358391</v>
      </c>
      <c r="B22" s="1" t="s">
        <v>322</v>
      </c>
      <c r="C22" s="1" t="s">
        <v>323</v>
      </c>
      <c r="D22" s="1" t="s">
        <v>324</v>
      </c>
      <c r="E22" s="1" t="s">
        <v>325</v>
      </c>
      <c r="F22" s="1" t="s">
        <v>183</v>
      </c>
      <c r="G22" s="1" t="s">
        <v>187</v>
      </c>
      <c r="H22" s="1" t="s">
        <v>188</v>
      </c>
      <c r="I22" s="1" t="s">
        <v>326</v>
      </c>
      <c r="J22" s="1" t="s">
        <v>30</v>
      </c>
      <c r="K22" s="1" t="s">
        <v>327</v>
      </c>
      <c r="L22" s="1" t="s">
        <v>327</v>
      </c>
      <c r="M22" s="1" t="s">
        <v>191</v>
      </c>
      <c r="N22" s="1" t="s">
        <v>191</v>
      </c>
      <c r="O22" s="1" t="s">
        <v>192</v>
      </c>
      <c r="P22" s="1" t="s">
        <v>193</v>
      </c>
      <c r="Q22" s="1" t="s">
        <v>194</v>
      </c>
      <c r="R22" s="1" t="s">
        <v>328</v>
      </c>
      <c r="S22" s="1" t="s">
        <v>196</v>
      </c>
      <c r="T22" s="1" t="s">
        <v>197</v>
      </c>
      <c r="U22" s="1" t="s">
        <v>198</v>
      </c>
    </row>
    <row r="23" s="1" customFormat="1" spans="1:21">
      <c r="A23" s="3">
        <v>17343754959</v>
      </c>
      <c r="B23" s="1" t="s">
        <v>329</v>
      </c>
      <c r="C23" s="1" t="s">
        <v>330</v>
      </c>
      <c r="D23" s="1" t="s">
        <v>331</v>
      </c>
      <c r="E23" s="1" t="s">
        <v>332</v>
      </c>
      <c r="F23" s="1" t="s">
        <v>183</v>
      </c>
      <c r="G23" s="1" t="s">
        <v>187</v>
      </c>
      <c r="H23" s="1" t="s">
        <v>188</v>
      </c>
      <c r="I23" s="1" t="s">
        <v>333</v>
      </c>
      <c r="J23" s="1" t="s">
        <v>30</v>
      </c>
      <c r="K23" s="1" t="s">
        <v>334</v>
      </c>
      <c r="L23" s="1" t="s">
        <v>334</v>
      </c>
      <c r="M23" s="1" t="s">
        <v>191</v>
      </c>
      <c r="N23" s="1" t="s">
        <v>191</v>
      </c>
      <c r="O23" s="1" t="s">
        <v>192</v>
      </c>
      <c r="P23" s="1" t="s">
        <v>193</v>
      </c>
      <c r="Q23" s="1" t="s">
        <v>194</v>
      </c>
      <c r="R23" s="1" t="s">
        <v>335</v>
      </c>
      <c r="S23" s="1" t="s">
        <v>196</v>
      </c>
      <c r="T23" s="1" t="s">
        <v>197</v>
      </c>
      <c r="U23" s="1" t="s">
        <v>198</v>
      </c>
    </row>
    <row r="24" s="1" customFormat="1" spans="1:21">
      <c r="A24" s="3">
        <v>17228548210</v>
      </c>
      <c r="B24" s="1" t="s">
        <v>336</v>
      </c>
      <c r="C24" s="1" t="s">
        <v>337</v>
      </c>
      <c r="D24" s="1" t="s">
        <v>338</v>
      </c>
      <c r="E24" s="1" t="s">
        <v>339</v>
      </c>
      <c r="F24" s="1" t="s">
        <v>238</v>
      </c>
      <c r="G24" s="1" t="s">
        <v>187</v>
      </c>
      <c r="H24" s="1" t="s">
        <v>188</v>
      </c>
      <c r="I24" s="1" t="s">
        <v>340</v>
      </c>
      <c r="J24" s="1" t="s">
        <v>30</v>
      </c>
      <c r="K24" s="1" t="s">
        <v>341</v>
      </c>
      <c r="L24" s="1" t="s">
        <v>341</v>
      </c>
      <c r="M24" s="1" t="s">
        <v>191</v>
      </c>
      <c r="N24" s="1" t="s">
        <v>191</v>
      </c>
      <c r="O24" s="1" t="s">
        <v>192</v>
      </c>
      <c r="P24" s="1" t="s">
        <v>193</v>
      </c>
      <c r="Q24" s="1" t="s">
        <v>194</v>
      </c>
      <c r="R24" s="1" t="s">
        <v>342</v>
      </c>
      <c r="S24" s="1" t="s">
        <v>196</v>
      </c>
      <c r="T24" s="1" t="s">
        <v>197</v>
      </c>
      <c r="U24" s="1" t="s">
        <v>198</v>
      </c>
    </row>
    <row r="25" s="1" customFormat="1" spans="1:21">
      <c r="A25" s="3">
        <v>17107353687</v>
      </c>
      <c r="B25" s="1" t="s">
        <v>343</v>
      </c>
      <c r="C25" s="1" t="s">
        <v>344</v>
      </c>
      <c r="D25" s="1" t="s">
        <v>345</v>
      </c>
      <c r="E25" s="1" t="s">
        <v>346</v>
      </c>
      <c r="F25" s="1" t="s">
        <v>238</v>
      </c>
      <c r="G25" s="1" t="s">
        <v>187</v>
      </c>
      <c r="H25" s="1" t="s">
        <v>188</v>
      </c>
      <c r="I25" s="1" t="s">
        <v>347</v>
      </c>
      <c r="J25" s="1" t="s">
        <v>30</v>
      </c>
      <c r="K25" s="1" t="s">
        <v>348</v>
      </c>
      <c r="L25" s="1" t="s">
        <v>348</v>
      </c>
      <c r="M25" s="1" t="s">
        <v>191</v>
      </c>
      <c r="N25" s="1" t="s">
        <v>191</v>
      </c>
      <c r="O25" s="1" t="s">
        <v>192</v>
      </c>
      <c r="P25" s="1" t="s">
        <v>193</v>
      </c>
      <c r="Q25" s="1" t="s">
        <v>194</v>
      </c>
      <c r="R25" s="1" t="s">
        <v>349</v>
      </c>
      <c r="S25" s="1" t="s">
        <v>196</v>
      </c>
      <c r="T25" s="1" t="s">
        <v>197</v>
      </c>
      <c r="U25" s="1" t="s">
        <v>198</v>
      </c>
    </row>
    <row r="26" s="1" customFormat="1" spans="1:21">
      <c r="A26" s="3">
        <v>16690833295</v>
      </c>
      <c r="B26" s="1" t="s">
        <v>350</v>
      </c>
      <c r="C26" s="1" t="s">
        <v>351</v>
      </c>
      <c r="D26" s="1" t="s">
        <v>352</v>
      </c>
      <c r="E26" s="1" t="s">
        <v>353</v>
      </c>
      <c r="F26" s="1" t="s">
        <v>354</v>
      </c>
      <c r="G26" s="1" t="s">
        <v>187</v>
      </c>
      <c r="H26" s="1" t="s">
        <v>188</v>
      </c>
      <c r="I26" s="1" t="s">
        <v>355</v>
      </c>
      <c r="J26" s="1" t="s">
        <v>30</v>
      </c>
      <c r="K26" s="1" t="s">
        <v>356</v>
      </c>
      <c r="L26" s="1" t="s">
        <v>356</v>
      </c>
      <c r="M26" s="1" t="s">
        <v>191</v>
      </c>
      <c r="N26" s="1" t="s">
        <v>191</v>
      </c>
      <c r="O26" s="1" t="s">
        <v>192</v>
      </c>
      <c r="P26" s="1" t="s">
        <v>193</v>
      </c>
      <c r="Q26" s="1" t="s">
        <v>194</v>
      </c>
      <c r="R26" s="1" t="s">
        <v>357</v>
      </c>
      <c r="S26" s="1" t="s">
        <v>196</v>
      </c>
      <c r="T26" s="1" t="s">
        <v>197</v>
      </c>
      <c r="U26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2022-03-22T02:17:14Z</dcterms:created>
  <dcterms:modified xsi:type="dcterms:W3CDTF">2022-03-22T02:22:29Z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B3BCE9E6A6844E519EFF261ACC9A5863</vt:lpwstr>
  </property>
  <property fmtid="{D5CDD505-2E9C-101B-9397-08002B2CF9AE}" pid="3" name="KSOProductBuildVer">
    <vt:lpwstr>2052-11.1.0.11365</vt:lpwstr>
  </property>
</Properties>
</file>