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<sst xmlns="http://schemas.openxmlformats.org/spreadsheetml/2006/main" count="288" uniqueCount="137">
  <si>
    <t>去哪儿网酒店预付对账单</t>
  </si>
  <si>
    <t>供应商名称：</t>
  </si>
  <si>
    <t>遇见时光</t>
  </si>
  <si>
    <t>结算周期：</t>
  </si>
  <si>
    <t>2022-03-23至2022-03-24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</si>
  <si>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</si>
  <si>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</si>
  <si>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</si>
  <si>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</si>
  <si>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</si>
  <si>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</si>
  <si>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</si>
  <si>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</si>
  <si>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</si>
  <si>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</si>
  <si>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</si>
  <si>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</si>
  <si>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</si>
  <si>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</si>
  <si>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</si>
  <si>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¥229.00</t>
  </si>
  <si>
    <t>¥31.00</t>
  </si>
  <si>
    <t>¥198.00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</si>
  <si>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</si>
  <si>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</si>
  <si>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</si>
  <si>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</si>
  <si>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</si>
  <si>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</si>
  <si>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</si>
  <si>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</si>
  <si>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</si>
  <si>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</si>
  <si>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</si>
  <si>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</si>
  <si>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</si>
  <si>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</si>
  <si>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</si>
  <si>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</si>
  <si>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</si>
  <si>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</si>
  <si>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</si>
  <si>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</si>
  <si>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</si>
  <si>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</si>
  <si>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</si>
  <si>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</si>
  <si>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</si>
  <si>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</si>
  <si>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</si>
  <si>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</si>
  <si>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</si>
  <si>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</si>
  <si>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</si>
  <si>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</si>
  <si>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</si>
  <si>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</si>
  <si>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</si>
  <si>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</si>
  <si>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</si>
  <si>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</si>
  <si>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</si>
  <si>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</si>
  <si>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</si>
  <si>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</si>
  <si>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</si>
  <si>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</si>
  <si>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</si>
  <si>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</si>
  <si>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812943381169</t>
  </si>
  <si>
    <t>酒店预付</t>
  </si>
  <si>
    <t>否</t>
  </si>
  <si>
    <t>普通</t>
  </si>
  <si>
    <t>298578400</t>
  </si>
  <si>
    <t>茂名众华假日酒店</t>
  </si>
  <si>
    <t>1616855</t>
  </si>
  <si>
    <t>黄平</t>
  </si>
  <si>
    <t>2022-03-21</t>
  </si>
  <si>
    <t>2022-03-23</t>
  </si>
  <si>
    <t>2022-03-24</t>
  </si>
  <si>
    <t>¥71.00</t>
  </si>
  <si>
    <t>¥10.00</t>
  </si>
  <si>
    <t>¥61.00</t>
  </si>
  <si>
    <t>标准双人间</t>
  </si>
  <si>
    <t>WEBSITE</t>
  </si>
  <si>
    <t>102945158984</t>
  </si>
  <si>
    <t>288645271</t>
  </si>
  <si>
    <t>大同同聚缘大酒店</t>
  </si>
  <si>
    <t>李斌斌</t>
  </si>
  <si>
    <t>¥158.00</t>
  </si>
  <si>
    <t>¥21.00</t>
  </si>
  <si>
    <t>¥137.00</t>
  </si>
  <si>
    <t>豪华大床间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</si>
  <si>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</si>
  <si>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</si>
  <si>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</si>
  <si>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</si>
  <si>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</si>
  <si>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</si>
  <si>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</si>
  <si>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</si>
  <si>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</si>
  <si>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</si>
  <si>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</si>
  <si>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A220325113143481</t>
  </si>
  <si>
    <r>
      <t>总计：</t>
    </r>
    <r>
      <rPr>
        <sz val="10"/>
        <rFont val="Arial"/>
        <charset val="134"/>
      </rPr>
      <t>198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</si>
  <si>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</si>
  <si>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</si>
  <si>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</si>
  <si>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</si>
  <si>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</si>
  <si>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</si>
  <si>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</si>
  <si>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</si>
  <si>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</si>
  <si>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</si>
  <si>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</si>
  <si>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</si>
  <si>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</si>
  <si>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</si>
  <si>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</si>
  <si>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</si>
  <si>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</si>
  <si>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2479808</t>
  </si>
  <si>
    <t>--</t>
  </si>
  <si>
    <t>137.00</t>
  </si>
  <si>
    <t>RMB</t>
  </si>
  <si>
    <t>0</t>
  </si>
  <si>
    <t>0.00</t>
  </si>
  <si>
    <t>龙卷风国内直连</t>
  </si>
  <si>
    <t>2213</t>
  </si>
  <si>
    <t>2022-03-23 19:14:54</t>
  </si>
  <si>
    <t>汇智国际旅游发展有限公司</t>
  </si>
  <si>
    <t>直连</t>
  </si>
  <si>
    <t>2477448</t>
  </si>
  <si>
    <t>61.00</t>
  </si>
  <si>
    <t>2022-03-21 22:42:12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</si>
</sst>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1" borderId="13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27" borderId="16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61</v>
      </c>
      <c r="E2" t="str">
        <f>VLOOKUP(A2,HOP!A:L,12,0)</f>
        <v>61.00</v>
      </c>
      <c r="F2" t="str">
        <f>VLOOKUP(A2,HOP!A:C,3,0)</f>
        <v>2477448</v>
      </c>
      <c r="G2">
        <f>D2-E2</f>
        <v>0</v>
      </c>
      <c r="H2" t="str">
        <f>$H$1&amp;F2</f>
        <v>，2477448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137</v>
      </c>
      <c r="E3" t="str">
        <f>VLOOKUP(A3,HOP!A:L,12,0)</f>
        <v>137.00</v>
      </c>
      <c r="F3" t="str">
        <f>VLOOKUP(A3,HOP!A:C,3,0)</f>
        <v>2479808</v>
      </c>
      <c r="G3">
        <f>D3-E3</f>
        <v>0</v>
      </c>
      <c r="H3" t="str">
        <f>$H$1&amp;F3</f>
        <v>，2479808</v>
      </c>
      <c r="I3" t="str">
        <f>VLOOKUP(A3,HOP!A:U,21,0)</f>
        <v>直连</v>
      </c>
    </row>
    <row r="5" spans="4:4">
      <c r="D5" s="3">
        <f>SUM(D2:D4)</f>
        <v>198</v>
      </c>
    </row>
    <row r="6" ht="14.25" spans="4:4">
      <c r="D6" s="8" t="s">
        <v>22</v>
      </c>
    </row>
    <row r="9" spans="1:1">
      <c r="A9" t="s">
        <v>104</v>
      </c>
    </row>
    <row r="10" spans="1:1">
      <c r="A10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I39" sqref="I39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106</v>
      </c>
      <c r="B1" s="2" t="s">
        <v>107</v>
      </c>
      <c r="C1" s="2" t="s">
        <v>108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</row>
    <row r="2" s="1" customFormat="1" spans="1:21">
      <c r="A2" s="1" t="s">
        <v>85</v>
      </c>
      <c r="B2" s="1" t="s">
        <v>78</v>
      </c>
      <c r="C2" s="1" t="s">
        <v>123</v>
      </c>
      <c r="D2" s="1" t="s">
        <v>87</v>
      </c>
      <c r="E2" s="1" t="s">
        <v>88</v>
      </c>
      <c r="F2" s="1" t="s">
        <v>78</v>
      </c>
      <c r="G2" s="1" t="s">
        <v>79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71</v>
      </c>
      <c r="T2" s="1" t="s">
        <v>132</v>
      </c>
      <c r="U2" s="1" t="s">
        <v>133</v>
      </c>
    </row>
    <row r="3" s="1" customFormat="1" spans="1:21">
      <c r="A3" s="1" t="s">
        <v>69</v>
      </c>
      <c r="B3" s="1" t="s">
        <v>77</v>
      </c>
      <c r="C3" s="1" t="s">
        <v>134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124</v>
      </c>
      <c r="I3" s="1" t="s">
        <v>135</v>
      </c>
      <c r="J3" s="1" t="s">
        <v>126</v>
      </c>
      <c r="K3" s="1" t="s">
        <v>135</v>
      </c>
      <c r="L3" s="1" t="s">
        <v>135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136</v>
      </c>
      <c r="S3" s="1" t="s">
        <v>71</v>
      </c>
      <c r="T3" s="1" t="s">
        <v>132</v>
      </c>
      <c r="U3" s="1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2022-03-25T03:30:08Z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F51C7841A6494CCDA20F1FA79B64A8DC</vt:lpwstr>
  </property>
</Properties>
</file>