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<sst xmlns="http://schemas.openxmlformats.org/spreadsheetml/2006/main" count="667" uniqueCount="217">
  <si>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</si>
  <si>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</si>
  <si>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</si>
  <si>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</si>
  <si>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</si>
  <si>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</si>
  <si>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</si>
  <si>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</si>
  <si>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</si>
  <si>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</si>
  <si>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</si>
  <si>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</si>
  <si>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</si>
  <si>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</si>
  <si>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</si>
  <si>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</si>
  <si>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</si>
  <si>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</si>
  <si>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</si>
  <si>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</si>
  <si>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</si>
  <si>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</si>
  <si>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</si>
  <si>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</si>
  <si>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</si>
  <si>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17574417326	</t>
  </si>
  <si>
    <t>Ctrip</t>
  </si>
  <si>
    <t>正常</t>
  </si>
  <si>
    <t>[北京]IU酒店(北京西客站六里桥东地铁站店)(67318659)</t>
  </si>
  <si>
    <t>小U精致大床房&lt;双人入住&gt;&lt;内宾&gt;&lt;预付&gt;&lt;无早&gt;</t>
  </si>
  <si>
    <t>CNY</t>
  </si>
  <si>
    <t>刘校销</t>
  </si>
  <si>
    <t>CA363220324CNY</t>
  </si>
  <si>
    <t>未提现</t>
  </si>
  <si>
    <t>携程开票</t>
  </si>
  <si>
    <t xml:space="preserve">	</t>
  </si>
  <si>
    <t xml:space="preserve">17582688593	</t>
  </si>
  <si>
    <t>[和平]和平热龙温泉度假村(78217595)</t>
  </si>
  <si>
    <t>标准双人房&lt;特别促销&gt;&lt;双人入住&gt;&lt;双早&gt;</t>
  </si>
  <si>
    <t>吴葆仪,曹闪云</t>
  </si>
  <si>
    <t xml:space="preserve">2453685	</t>
  </si>
  <si>
    <t xml:space="preserve">17589668114	</t>
  </si>
  <si>
    <t>[佛山]宜尚酒店(佛山西樵山景区樵岭广场店)(83135943)</t>
  </si>
  <si>
    <t>宜品大床房&lt;特惠&gt;&lt;无早&gt;</t>
  </si>
  <si>
    <t>黄义能</t>
  </si>
  <si>
    <t xml:space="preserve">2454867	</t>
  </si>
  <si>
    <t xml:space="preserve">17589725796	</t>
  </si>
  <si>
    <t>宜馨大床房&lt;双人入住&gt;&lt;无早&gt;</t>
  </si>
  <si>
    <t>周浚枢</t>
  </si>
  <si>
    <t xml:space="preserve">2454904	</t>
  </si>
  <si>
    <t xml:space="preserve">17590970751	</t>
  </si>
  <si>
    <t>[汕头]麗枫酒店(汕头海滨路观海长廊店)(68299987)</t>
  </si>
  <si>
    <t>海景双床房&lt;双人入住&gt;&lt;内宾&gt;&lt;预付&gt;&lt;无早&gt;</t>
  </si>
  <si>
    <t>郑锐</t>
  </si>
  <si>
    <t xml:space="preserve">2455503	</t>
  </si>
  <si>
    <t xml:space="preserve">17591508011	</t>
  </si>
  <si>
    <t>[东至]格林豪泰酒店(东至丽山秀水店)(83135954)</t>
  </si>
  <si>
    <t>1.8m商务大床房&lt;双人入住&gt;&lt;无早&gt;</t>
  </si>
  <si>
    <t>徐博</t>
  </si>
  <si>
    <t xml:space="preserve">2455778	</t>
  </si>
  <si>
    <t xml:space="preserve">17597842152	</t>
  </si>
  <si>
    <t>李宗鸿</t>
  </si>
  <si>
    <t xml:space="preserve">2456521	</t>
  </si>
  <si>
    <t xml:space="preserve">17598139628	</t>
  </si>
  <si>
    <t>标准单人房&lt;双人入住&gt;&lt;内宾&gt;&lt;预付&gt;&lt;无早&gt;</t>
  </si>
  <si>
    <t>栾燕军</t>
  </si>
  <si>
    <t xml:space="preserve">2456687	</t>
  </si>
  <si>
    <t xml:space="preserve">17377071010	</t>
  </si>
  <si>
    <t>[上海]上海东平国家森林公园房车(86225105)</t>
  </si>
  <si>
    <t>澳系情侣房&lt;今日特价 &gt;&lt;双人入住&gt;&lt;双早&gt;</t>
  </si>
  <si>
    <t>顾剑</t>
  </si>
  <si>
    <t>CA363220325CNY</t>
  </si>
  <si>
    <t xml:space="preserve">2420310	</t>
  </si>
  <si>
    <t>取消</t>
  </si>
  <si>
    <t xml:space="preserve">17563517652	</t>
  </si>
  <si>
    <t>[固安]固安福朋喜来登酒店(26475558)</t>
  </si>
  <si>
    <t>高级双床房&lt;双人入住&gt;&lt;早+晚餐&gt;</t>
  </si>
  <si>
    <t>刘晓旭,刘诗宇,纪宇,刘东奇</t>
  </si>
  <si>
    <t xml:space="preserve">2449729	</t>
  </si>
  <si>
    <t xml:space="preserve">acknowledge	</t>
  </si>
  <si>
    <t xml:space="preserve">17574440120	</t>
  </si>
  <si>
    <t>Li/Qianyi</t>
  </si>
  <si>
    <t xml:space="preserve">17589882723	</t>
  </si>
  <si>
    <t>水上一房一厅别墅&lt;限量特价&gt;&lt;双人入住&gt;&lt;双早&gt;</t>
  </si>
  <si>
    <t>许玉芬</t>
  </si>
  <si>
    <t xml:space="preserve">2455003	</t>
  </si>
  <si>
    <t xml:space="preserve">17598848028	</t>
  </si>
  <si>
    <t>[杭州]丽呈布鲁克酒店(杭州西溪天堂)(82786302)</t>
  </si>
  <si>
    <t>精选大床房&lt;双人入住&gt;&lt;中宾&gt;&lt;无早&gt;</t>
  </si>
  <si>
    <t>虞含露</t>
  </si>
  <si>
    <t xml:space="preserve">2456954	</t>
  </si>
  <si>
    <t xml:space="preserve">17598904848	</t>
  </si>
  <si>
    <t>海景大床房&lt;双人入住&gt;&lt;内宾&gt;&lt;预付&gt;&lt;无早&gt;</t>
  </si>
  <si>
    <t>李龙飞</t>
  </si>
  <si>
    <t xml:space="preserve">2456980	</t>
  </si>
  <si>
    <t xml:space="preserve">17605487725	</t>
  </si>
  <si>
    <t>[镇江]锦江之星品尚(镇江西津渡大西路店)(69275543)</t>
  </si>
  <si>
    <t>商务标准房B&lt;双人入住&gt;&lt;内宾&gt;&lt;预付&gt;&lt;双早&gt;</t>
  </si>
  <si>
    <t>单振华</t>
  </si>
  <si>
    <t xml:space="preserve">2457839	</t>
  </si>
  <si>
    <t xml:space="preserve">17605574127	</t>
  </si>
  <si>
    <t>[上海]格林东方酒店(上海虹桥机场动物园地铁站店)(89333895)</t>
  </si>
  <si>
    <t>东方高级双床房&lt;今日特价 &gt;&lt;双人入住&gt;&lt;双早&gt;</t>
  </si>
  <si>
    <t>卢龙林</t>
  </si>
  <si>
    <t xml:space="preserve">17606189727	</t>
  </si>
  <si>
    <t>[梅州]梅州客天下艺术家园酒店(83268462)</t>
  </si>
  <si>
    <t>客家民俗大床房&lt;大床&gt;&lt;超值特惠&gt;&lt;双人入住&gt;&lt;日历房套餐高价值&gt;&lt;双早&gt;&lt;新酒店礼盒&gt;</t>
  </si>
  <si>
    <t>陈杰</t>
  </si>
  <si>
    <t xml:space="preserve">2458335	</t>
  </si>
  <si>
    <t xml:space="preserve">685891	</t>
  </si>
  <si>
    <t xml:space="preserve">17606405159	</t>
  </si>
  <si>
    <t>郭华</t>
  </si>
  <si>
    <t xml:space="preserve">17606663243	</t>
  </si>
  <si>
    <t>李如如</t>
  </si>
  <si>
    <t xml:space="preserve">2458621	</t>
  </si>
  <si>
    <t>，</t>
  </si>
  <si>
    <t xml:space="preserve">A220325093304481 </t>
  </si>
  <si>
    <t>A220325093404481</t>
  </si>
  <si>
    <t>CNY / HKD 当前参考汇率: 1.225886869</t>
  </si>
  <si>
    <t>总计： 8970.39 CNY/
10996.68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</si>
  <si>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</si>
  <si>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</si>
  <si>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</si>
  <si>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</si>
  <si>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</si>
  <si>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</si>
  <si>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</si>
  <si>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</si>
  <si>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</si>
  <si>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</si>
  <si>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</si>
  <si>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</si>
  <si>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</si>
  <si>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</si>
  <si>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</si>
  <si>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</si>
  <si>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</si>
  <si>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</si>
  <si>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2022-03-09</t>
  </si>
  <si>
    <t>2458621</t>
  </si>
  <si>
    <t>丽呈布鲁克酒店(杭州西溪天堂)</t>
  </si>
  <si>
    <t>2022-03-10</t>
  </si>
  <si>
    <t>退房日周结</t>
  </si>
  <si>
    <t>191.76</t>
  </si>
  <si>
    <t>RMB</t>
  </si>
  <si>
    <t>0</t>
  </si>
  <si>
    <t>0.00</t>
  </si>
  <si>
    <t>携程国内直连(DD)</t>
  </si>
  <si>
    <t>01.011249</t>
  </si>
  <si>
    <t>2022-03-09 21:55:37</t>
  </si>
  <si>
    <t>否</t>
  </si>
  <si>
    <t>汇智国际旅游发展有限公司</t>
  </si>
  <si>
    <t>直采</t>
  </si>
  <si>
    <t>2458452</t>
  </si>
  <si>
    <t>宜尚酒店(佛山西樵山景区樵岭广场店)</t>
  </si>
  <si>
    <t>205.00</t>
  </si>
  <si>
    <t>2022-03-09 20:58:24</t>
  </si>
  <si>
    <t>2458335</t>
  </si>
  <si>
    <t>梅州客天下艺术家园酒店</t>
  </si>
  <si>
    <t>365.23</t>
  </si>
  <si>
    <t>2022-03-09 19:58:27</t>
  </si>
  <si>
    <t>2457884</t>
  </si>
  <si>
    <t>格林东方酒店(上海虹桥机场动物园地铁站店)</t>
  </si>
  <si>
    <t>350.00</t>
  </si>
  <si>
    <t>2022-03-09 17:56:54</t>
  </si>
  <si>
    <t>2457839</t>
  </si>
  <si>
    <t>锦江之星品尚(镇江西津渡大西路店)</t>
  </si>
  <si>
    <t>157.56</t>
  </si>
  <si>
    <t>2022-03-09 17:25:53</t>
  </si>
  <si>
    <t>直连</t>
  </si>
  <si>
    <t>2456980</t>
  </si>
  <si>
    <t>麗枫酒店(汕头海滨路观海长廊店)</t>
  </si>
  <si>
    <t>259.57</t>
  </si>
  <si>
    <t>-259</t>
  </si>
  <si>
    <t>2022-03-09 21:20:12</t>
  </si>
  <si>
    <t>2456954</t>
  </si>
  <si>
    <t>2022-03-09 08:52:30</t>
  </si>
  <si>
    <t>2022-03-08</t>
  </si>
  <si>
    <t>2456687</t>
  </si>
  <si>
    <t>211.09</t>
  </si>
  <si>
    <t>2022-03-08 22:33:27</t>
  </si>
  <si>
    <t>2456521</t>
  </si>
  <si>
    <t>195.00</t>
  </si>
  <si>
    <t>2022-03-08 21:35:46</t>
  </si>
  <si>
    <t>2455778</t>
  </si>
  <si>
    <t>格林豪泰酒店(东至丽山秀水店)</t>
  </si>
  <si>
    <t>140.00</t>
  </si>
  <si>
    <t>2022-03-08 16:48:05</t>
  </si>
  <si>
    <t>2455503</t>
  </si>
  <si>
    <t>310.07</t>
  </si>
  <si>
    <t>2022-03-08 14:19:08</t>
  </si>
  <si>
    <t>2455003</t>
  </si>
  <si>
    <t>和平热龙温泉度假村</t>
  </si>
  <si>
    <t>1520.00</t>
  </si>
  <si>
    <t>2022-03-08 09:30:01</t>
  </si>
  <si>
    <t>2454904</t>
  </si>
  <si>
    <t>187.00</t>
  </si>
  <si>
    <t>2022-03-08 08:14:01</t>
  </si>
  <si>
    <t>2454867</t>
  </si>
  <si>
    <t>2022-03-08 08:13:06</t>
  </si>
  <si>
    <t>2022-03-07</t>
  </si>
  <si>
    <t>2453685</t>
  </si>
  <si>
    <t>720.00</t>
  </si>
  <si>
    <t>2022-03-07 14:53:02</t>
  </si>
  <si>
    <t>2022-03-06</t>
  </si>
  <si>
    <t>2452505</t>
  </si>
  <si>
    <t>Li Qianyi</t>
  </si>
  <si>
    <t>2022-03-06 19:12:45</t>
  </si>
  <si>
    <t>2452493</t>
  </si>
  <si>
    <t>IU酒店(北京西客站六里桥东地铁站店)</t>
  </si>
  <si>
    <t>395.92</t>
  </si>
  <si>
    <t>2022-03-06 19:02:44</t>
  </si>
  <si>
    <t>2022-03-05</t>
  </si>
  <si>
    <t>2449729</t>
  </si>
  <si>
    <t>固安福朋喜来登酒店</t>
  </si>
  <si>
    <t>3438.00</t>
  </si>
  <si>
    <t>2022-03-05 11:10:54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</si>
</sst>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44627</v>
      </c>
      <c r="G2" s="6">
        <v>44629</v>
      </c>
      <c r="H2" s="4">
        <v>1</v>
      </c>
      <c r="I2" s="4">
        <v>2</v>
      </c>
      <c r="J2" s="4">
        <v>2</v>
      </c>
      <c r="K2" s="4" t="s">
        <v>30</v>
      </c>
      <c r="L2" s="4">
        <v>395.92</v>
      </c>
      <c r="M2" s="4">
        <v>395.92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44626</v>
      </c>
      <c r="S2" s="6">
        <v>44644</v>
      </c>
      <c r="T2" s="4" t="s">
        <v>34</v>
      </c>
      <c r="U2" s="4">
        <v>395.92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44628</v>
      </c>
      <c r="G3" s="6">
        <v>44629</v>
      </c>
      <c r="H3" s="4">
        <v>2</v>
      </c>
      <c r="I3" s="4">
        <v>1</v>
      </c>
      <c r="J3" s="4">
        <v>2</v>
      </c>
      <c r="K3" s="4" t="s">
        <v>30</v>
      </c>
      <c r="L3" s="4">
        <v>720</v>
      </c>
      <c r="M3" s="4">
        <v>720</v>
      </c>
      <c r="N3" s="4" t="s">
        <v>39</v>
      </c>
      <c r="O3" s="4" t="s">
        <v>32</v>
      </c>
      <c r="P3" s="4" t="s">
        <v>33</v>
      </c>
      <c r="Q3" s="4">
        <v>0</v>
      </c>
      <c r="R3" s="7">
        <v>44627</v>
      </c>
      <c r="S3" s="6">
        <v>44644</v>
      </c>
      <c r="T3" s="4" t="s">
        <v>34</v>
      </c>
      <c r="U3" s="4">
        <v>720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44628</v>
      </c>
      <c r="G4" s="6">
        <v>44629</v>
      </c>
      <c r="H4" s="4">
        <v>1</v>
      </c>
      <c r="I4" s="4">
        <v>1</v>
      </c>
      <c r="J4" s="4">
        <v>1</v>
      </c>
      <c r="K4" s="4" t="s">
        <v>30</v>
      </c>
      <c r="L4" s="4">
        <v>205</v>
      </c>
      <c r="M4" s="4">
        <v>205</v>
      </c>
      <c r="N4" s="4" t="s">
        <v>44</v>
      </c>
      <c r="O4" s="4" t="s">
        <v>32</v>
      </c>
      <c r="P4" s="4" t="s">
        <v>33</v>
      </c>
      <c r="Q4" s="4">
        <v>0</v>
      </c>
      <c r="R4" s="7">
        <v>44628</v>
      </c>
      <c r="S4" s="6">
        <v>44644</v>
      </c>
      <c r="T4" s="4" t="s">
        <v>34</v>
      </c>
      <c r="U4" s="4">
        <v>205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42</v>
      </c>
      <c r="E5" s="4" t="s">
        <v>47</v>
      </c>
      <c r="F5" s="6">
        <v>44628</v>
      </c>
      <c r="G5" s="6">
        <v>44629</v>
      </c>
      <c r="H5" s="4">
        <v>1</v>
      </c>
      <c r="I5" s="4">
        <v>1</v>
      </c>
      <c r="J5" s="4">
        <v>1</v>
      </c>
      <c r="K5" s="4" t="s">
        <v>30</v>
      </c>
      <c r="L5" s="4">
        <v>187</v>
      </c>
      <c r="M5" s="4">
        <v>187</v>
      </c>
      <c r="N5" s="4" t="s">
        <v>48</v>
      </c>
      <c r="O5" s="4" t="s">
        <v>32</v>
      </c>
      <c r="P5" s="4" t="s">
        <v>33</v>
      </c>
      <c r="Q5" s="4">
        <v>0</v>
      </c>
      <c r="R5" s="7">
        <v>44628</v>
      </c>
      <c r="S5" s="6">
        <v>44644</v>
      </c>
      <c r="T5" s="4" t="s">
        <v>34</v>
      </c>
      <c r="U5" s="4">
        <v>187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44628</v>
      </c>
      <c r="G6" s="6">
        <v>44629</v>
      </c>
      <c r="H6" s="4">
        <v>1</v>
      </c>
      <c r="I6" s="4">
        <v>1</v>
      </c>
      <c r="J6" s="4">
        <v>1</v>
      </c>
      <c r="K6" s="4" t="s">
        <v>30</v>
      </c>
      <c r="L6" s="4">
        <v>310.07</v>
      </c>
      <c r="M6" s="4">
        <v>310.07</v>
      </c>
      <c r="N6" s="4" t="s">
        <v>53</v>
      </c>
      <c r="O6" s="4" t="s">
        <v>32</v>
      </c>
      <c r="P6" s="4" t="s">
        <v>33</v>
      </c>
      <c r="Q6" s="4">
        <v>0</v>
      </c>
      <c r="R6" s="7">
        <v>44628</v>
      </c>
      <c r="S6" s="6">
        <v>44644</v>
      </c>
      <c r="T6" s="4" t="s">
        <v>34</v>
      </c>
      <c r="U6" s="4">
        <v>310.07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44628</v>
      </c>
      <c r="G7" s="6">
        <v>44629</v>
      </c>
      <c r="H7" s="4">
        <v>1</v>
      </c>
      <c r="I7" s="4">
        <v>1</v>
      </c>
      <c r="J7" s="4">
        <v>1</v>
      </c>
      <c r="K7" s="4" t="s">
        <v>30</v>
      </c>
      <c r="L7" s="4">
        <v>140</v>
      </c>
      <c r="M7" s="4">
        <v>140</v>
      </c>
      <c r="N7" s="4" t="s">
        <v>58</v>
      </c>
      <c r="O7" s="4" t="s">
        <v>32</v>
      </c>
      <c r="P7" s="4" t="s">
        <v>33</v>
      </c>
      <c r="Q7" s="4">
        <v>0</v>
      </c>
      <c r="R7" s="7">
        <v>44628</v>
      </c>
      <c r="S7" s="6">
        <v>44644</v>
      </c>
      <c r="T7" s="4" t="s">
        <v>34</v>
      </c>
      <c r="U7" s="4">
        <v>140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42</v>
      </c>
      <c r="E8" s="4" t="s">
        <v>47</v>
      </c>
      <c r="F8" s="6">
        <v>44628</v>
      </c>
      <c r="G8" s="6">
        <v>44629</v>
      </c>
      <c r="H8" s="4">
        <v>1</v>
      </c>
      <c r="I8" s="4">
        <v>1</v>
      </c>
      <c r="J8" s="4">
        <v>1</v>
      </c>
      <c r="K8" s="4" t="s">
        <v>30</v>
      </c>
      <c r="L8" s="4">
        <v>195</v>
      </c>
      <c r="M8" s="4">
        <v>195</v>
      </c>
      <c r="N8" s="4" t="s">
        <v>61</v>
      </c>
      <c r="O8" s="4" t="s">
        <v>32</v>
      </c>
      <c r="P8" s="4" t="s">
        <v>33</v>
      </c>
      <c r="Q8" s="4">
        <v>0</v>
      </c>
      <c r="R8" s="7">
        <v>44628</v>
      </c>
      <c r="S8" s="6">
        <v>44644</v>
      </c>
      <c r="T8" s="4" t="s">
        <v>34</v>
      </c>
      <c r="U8" s="4">
        <v>195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51</v>
      </c>
      <c r="E9" s="4" t="s">
        <v>64</v>
      </c>
      <c r="F9" s="6">
        <v>44628</v>
      </c>
      <c r="G9" s="6">
        <v>44629</v>
      </c>
      <c r="H9" s="4">
        <v>1</v>
      </c>
      <c r="I9" s="4">
        <v>1</v>
      </c>
      <c r="J9" s="4">
        <v>1</v>
      </c>
      <c r="K9" s="4" t="s">
        <v>30</v>
      </c>
      <c r="L9" s="4">
        <v>211.09</v>
      </c>
      <c r="M9" s="4">
        <v>211.09</v>
      </c>
      <c r="N9" s="4" t="s">
        <v>65</v>
      </c>
      <c r="O9" s="4" t="s">
        <v>32</v>
      </c>
      <c r="P9" s="4" t="s">
        <v>33</v>
      </c>
      <c r="Q9" s="4">
        <v>0</v>
      </c>
      <c r="R9" s="7">
        <v>44628</v>
      </c>
      <c r="S9" s="6">
        <v>44644</v>
      </c>
      <c r="T9" s="4" t="s">
        <v>34</v>
      </c>
      <c r="U9" s="4">
        <v>211.09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44629</v>
      </c>
      <c r="G10" s="6">
        <v>44630</v>
      </c>
      <c r="H10" s="4">
        <v>1</v>
      </c>
      <c r="I10" s="4">
        <v>1</v>
      </c>
      <c r="J10" s="4">
        <v>1</v>
      </c>
      <c r="K10" s="4" t="s">
        <v>30</v>
      </c>
      <c r="L10" s="4">
        <v>345</v>
      </c>
      <c r="M10" s="4">
        <v>345</v>
      </c>
      <c r="N10" s="4" t="s">
        <v>70</v>
      </c>
      <c r="O10" s="4" t="s">
        <v>71</v>
      </c>
      <c r="P10" s="4" t="s">
        <v>33</v>
      </c>
      <c r="Q10" s="4">
        <v>0</v>
      </c>
      <c r="R10" s="7">
        <v>44609</v>
      </c>
      <c r="S10" s="6">
        <v>44645</v>
      </c>
      <c r="T10" s="4" t="s">
        <v>34</v>
      </c>
      <c r="U10" s="4">
        <v>345</v>
      </c>
      <c r="V10" s="4">
        <v>0</v>
      </c>
      <c r="W10" s="4">
        <v>0</v>
      </c>
      <c r="X10" s="4" t="s">
        <v>72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73</v>
      </c>
      <c r="D11" s="4" t="s">
        <v>68</v>
      </c>
      <c r="E11" s="4" t="s">
        <v>69</v>
      </c>
      <c r="F11" s="6">
        <v>44629</v>
      </c>
      <c r="G11" s="6">
        <v>44630</v>
      </c>
      <c r="H11" s="4">
        <v>1</v>
      </c>
      <c r="I11" s="4">
        <v>1</v>
      </c>
      <c r="J11" s="4">
        <v>1</v>
      </c>
      <c r="K11" s="4" t="s">
        <v>30</v>
      </c>
      <c r="L11" s="4">
        <v>-345</v>
      </c>
      <c r="M11" s="4">
        <v>-345</v>
      </c>
      <c r="N11" s="4" t="s">
        <v>70</v>
      </c>
      <c r="O11" s="4" t="s">
        <v>71</v>
      </c>
      <c r="P11" s="4" t="s">
        <v>33</v>
      </c>
      <c r="Q11" s="4">
        <v>0</v>
      </c>
      <c r="R11" s="7">
        <v>44609</v>
      </c>
      <c r="S11" s="6">
        <v>44645</v>
      </c>
      <c r="T11" s="4" t="s">
        <v>34</v>
      </c>
      <c r="U11" s="4">
        <v>-345</v>
      </c>
      <c r="V11" s="4">
        <v>0</v>
      </c>
      <c r="W11" s="4">
        <v>0</v>
      </c>
      <c r="X11" s="4" t="s">
        <v>72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44627</v>
      </c>
      <c r="G12" s="6">
        <v>44630</v>
      </c>
      <c r="H12" s="4">
        <v>2</v>
      </c>
      <c r="I12" s="4">
        <v>3</v>
      </c>
      <c r="J12" s="4">
        <v>6</v>
      </c>
      <c r="K12" s="4" t="s">
        <v>30</v>
      </c>
      <c r="L12" s="4">
        <v>3438</v>
      </c>
      <c r="M12" s="4">
        <v>3438</v>
      </c>
      <c r="N12" s="4" t="s">
        <v>77</v>
      </c>
      <c r="O12" s="4" t="s">
        <v>71</v>
      </c>
      <c r="P12" s="4" t="s">
        <v>33</v>
      </c>
      <c r="Q12" s="4">
        <v>0</v>
      </c>
      <c r="R12" s="7">
        <v>44625</v>
      </c>
      <c r="S12" s="6">
        <v>44645</v>
      </c>
      <c r="T12" s="4" t="s">
        <v>34</v>
      </c>
      <c r="U12" s="4">
        <v>3438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42</v>
      </c>
      <c r="E13" s="4" t="s">
        <v>47</v>
      </c>
      <c r="F13" s="6">
        <v>44629</v>
      </c>
      <c r="G13" s="6">
        <v>44630</v>
      </c>
      <c r="H13" s="4">
        <v>1</v>
      </c>
      <c r="I13" s="4">
        <v>1</v>
      </c>
      <c r="J13" s="4">
        <v>1</v>
      </c>
      <c r="K13" s="4" t="s">
        <v>30</v>
      </c>
      <c r="L13" s="4">
        <v>187</v>
      </c>
      <c r="M13" s="4">
        <v>187</v>
      </c>
      <c r="N13" s="4" t="s">
        <v>81</v>
      </c>
      <c r="O13" s="4" t="s">
        <v>71</v>
      </c>
      <c r="P13" s="4" t="s">
        <v>33</v>
      </c>
      <c r="Q13" s="4">
        <v>0</v>
      </c>
      <c r="R13" s="7">
        <v>44626</v>
      </c>
      <c r="S13" s="6">
        <v>44645</v>
      </c>
      <c r="T13" s="4" t="s">
        <v>34</v>
      </c>
      <c r="U13" s="4">
        <v>187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37</v>
      </c>
      <c r="E14" s="4" t="s">
        <v>83</v>
      </c>
      <c r="F14" s="6">
        <v>44628</v>
      </c>
      <c r="G14" s="6">
        <v>44630</v>
      </c>
      <c r="H14" s="4">
        <v>1</v>
      </c>
      <c r="I14" s="4">
        <v>2</v>
      </c>
      <c r="J14" s="4">
        <v>2</v>
      </c>
      <c r="K14" s="4" t="s">
        <v>30</v>
      </c>
      <c r="L14" s="4">
        <v>1520</v>
      </c>
      <c r="M14" s="4">
        <v>1520</v>
      </c>
      <c r="N14" s="4" t="s">
        <v>84</v>
      </c>
      <c r="O14" s="4" t="s">
        <v>71</v>
      </c>
      <c r="P14" s="4" t="s">
        <v>33</v>
      </c>
      <c r="Q14" s="4">
        <v>0</v>
      </c>
      <c r="R14" s="7">
        <v>44628</v>
      </c>
      <c r="S14" s="6">
        <v>44645</v>
      </c>
      <c r="T14" s="4" t="s">
        <v>34</v>
      </c>
      <c r="U14" s="4">
        <v>1520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44629</v>
      </c>
      <c r="G15" s="6">
        <v>44630</v>
      </c>
      <c r="H15" s="4">
        <v>1</v>
      </c>
      <c r="I15" s="4">
        <v>1</v>
      </c>
      <c r="J15" s="4">
        <v>1</v>
      </c>
      <c r="K15" s="4" t="s">
        <v>30</v>
      </c>
      <c r="L15" s="4">
        <v>191.76</v>
      </c>
      <c r="M15" s="4">
        <v>191.76</v>
      </c>
      <c r="N15" s="4" t="s">
        <v>89</v>
      </c>
      <c r="O15" s="4" t="s">
        <v>71</v>
      </c>
      <c r="P15" s="4" t="s">
        <v>33</v>
      </c>
      <c r="Q15" s="4">
        <v>0</v>
      </c>
      <c r="R15" s="7">
        <v>44629</v>
      </c>
      <c r="S15" s="6">
        <v>44645</v>
      </c>
      <c r="T15" s="4" t="s">
        <v>34</v>
      </c>
      <c r="U15" s="4">
        <v>191.76</v>
      </c>
      <c r="V15" s="4">
        <v>0</v>
      </c>
      <c r="W15" s="4">
        <v>0</v>
      </c>
      <c r="X15" s="4" t="s">
        <v>90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51</v>
      </c>
      <c r="E16" s="4" t="s">
        <v>92</v>
      </c>
      <c r="F16" s="6">
        <v>44629</v>
      </c>
      <c r="G16" s="6">
        <v>44630</v>
      </c>
      <c r="H16" s="4">
        <v>1</v>
      </c>
      <c r="I16" s="4">
        <v>1</v>
      </c>
      <c r="J16" s="4">
        <v>1</v>
      </c>
      <c r="K16" s="4" t="s">
        <v>30</v>
      </c>
      <c r="L16" s="4">
        <v>259.57</v>
      </c>
      <c r="M16" s="4">
        <v>259.57</v>
      </c>
      <c r="N16" s="4" t="s">
        <v>93</v>
      </c>
      <c r="O16" s="4" t="s">
        <v>71</v>
      </c>
      <c r="P16" s="4" t="s">
        <v>33</v>
      </c>
      <c r="Q16" s="4">
        <v>0</v>
      </c>
      <c r="R16" s="7">
        <v>44629</v>
      </c>
      <c r="S16" s="6">
        <v>44645</v>
      </c>
      <c r="T16" s="4" t="s">
        <v>34</v>
      </c>
      <c r="U16" s="4">
        <v>259.57</v>
      </c>
      <c r="V16" s="4">
        <v>0</v>
      </c>
      <c r="W16" s="4">
        <v>0</v>
      </c>
      <c r="X16" s="4" t="s">
        <v>94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44629</v>
      </c>
      <c r="G17" s="6">
        <v>44630</v>
      </c>
      <c r="H17" s="4">
        <v>1</v>
      </c>
      <c r="I17" s="4">
        <v>1</v>
      </c>
      <c r="J17" s="4">
        <v>1</v>
      </c>
      <c r="K17" s="4" t="s">
        <v>30</v>
      </c>
      <c r="L17" s="4">
        <v>157.56</v>
      </c>
      <c r="M17" s="4">
        <v>157.56</v>
      </c>
      <c r="N17" s="4" t="s">
        <v>98</v>
      </c>
      <c r="O17" s="4" t="s">
        <v>71</v>
      </c>
      <c r="P17" s="4" t="s">
        <v>33</v>
      </c>
      <c r="Q17" s="4">
        <v>0</v>
      </c>
      <c r="R17" s="7">
        <v>44629</v>
      </c>
      <c r="S17" s="6">
        <v>44645</v>
      </c>
      <c r="T17" s="4" t="s">
        <v>34</v>
      </c>
      <c r="U17" s="4">
        <v>157.56</v>
      </c>
      <c r="V17" s="4">
        <v>0</v>
      </c>
      <c r="W17" s="4">
        <v>0</v>
      </c>
      <c r="X17" s="4" t="s">
        <v>99</v>
      </c>
      <c r="Y17" s="4" t="s">
        <v>35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44629</v>
      </c>
      <c r="G18" s="6">
        <v>44630</v>
      </c>
      <c r="H18" s="4">
        <v>1</v>
      </c>
      <c r="I18" s="4">
        <v>1</v>
      </c>
      <c r="J18" s="4">
        <v>1</v>
      </c>
      <c r="K18" s="4" t="s">
        <v>30</v>
      </c>
      <c r="L18" s="4">
        <v>350</v>
      </c>
      <c r="M18" s="4">
        <v>350</v>
      </c>
      <c r="N18" s="4" t="s">
        <v>103</v>
      </c>
      <c r="O18" s="4" t="s">
        <v>71</v>
      </c>
      <c r="P18" s="4" t="s">
        <v>33</v>
      </c>
      <c r="Q18" s="4">
        <v>0</v>
      </c>
      <c r="R18" s="7">
        <v>44629</v>
      </c>
      <c r="S18" s="6">
        <v>44645</v>
      </c>
      <c r="T18" s="4" t="s">
        <v>34</v>
      </c>
      <c r="U18" s="4">
        <v>350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44629</v>
      </c>
      <c r="G19" s="6">
        <v>44630</v>
      </c>
      <c r="H19" s="4">
        <v>1</v>
      </c>
      <c r="I19" s="4">
        <v>1</v>
      </c>
      <c r="J19" s="4">
        <v>1</v>
      </c>
      <c r="K19" s="4" t="s">
        <v>30</v>
      </c>
      <c r="L19" s="4">
        <v>365.23</v>
      </c>
      <c r="M19" s="4">
        <v>365.23</v>
      </c>
      <c r="N19" s="4" t="s">
        <v>107</v>
      </c>
      <c r="O19" s="4" t="s">
        <v>71</v>
      </c>
      <c r="P19" s="4" t="s">
        <v>33</v>
      </c>
      <c r="Q19" s="4">
        <v>0</v>
      </c>
      <c r="R19" s="7">
        <v>44629</v>
      </c>
      <c r="S19" s="6">
        <v>44645</v>
      </c>
      <c r="T19" s="4" t="s">
        <v>34</v>
      </c>
      <c r="U19" s="4">
        <v>365.23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42</v>
      </c>
      <c r="E20" s="4" t="s">
        <v>47</v>
      </c>
      <c r="F20" s="6">
        <v>44629</v>
      </c>
      <c r="G20" s="6">
        <v>44630</v>
      </c>
      <c r="H20" s="4">
        <v>1</v>
      </c>
      <c r="I20" s="4">
        <v>1</v>
      </c>
      <c r="J20" s="4">
        <v>1</v>
      </c>
      <c r="K20" s="4" t="s">
        <v>30</v>
      </c>
      <c r="L20" s="4">
        <v>205</v>
      </c>
      <c r="M20" s="4">
        <v>205</v>
      </c>
      <c r="N20" s="4" t="s">
        <v>111</v>
      </c>
      <c r="O20" s="4" t="s">
        <v>71</v>
      </c>
      <c r="P20" s="4" t="s">
        <v>33</v>
      </c>
      <c r="Q20" s="4">
        <v>0</v>
      </c>
      <c r="R20" s="7">
        <v>44629</v>
      </c>
      <c r="S20" s="6">
        <v>44645</v>
      </c>
      <c r="T20" s="4" t="s">
        <v>34</v>
      </c>
      <c r="U20" s="4">
        <v>205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91</v>
      </c>
      <c r="B21" s="4" t="s">
        <v>26</v>
      </c>
      <c r="C21" s="4" t="s">
        <v>73</v>
      </c>
      <c r="D21" s="4" t="s">
        <v>51</v>
      </c>
      <c r="E21" s="4" t="s">
        <v>92</v>
      </c>
      <c r="F21" s="6">
        <v>44629</v>
      </c>
      <c r="G21" s="6">
        <v>44630</v>
      </c>
      <c r="H21" s="4">
        <v>1</v>
      </c>
      <c r="I21" s="4">
        <v>1</v>
      </c>
      <c r="J21" s="4">
        <v>1</v>
      </c>
      <c r="K21" s="4" t="s">
        <v>30</v>
      </c>
      <c r="L21" s="4">
        <v>-259.57</v>
      </c>
      <c r="M21" s="4">
        <v>-259.57</v>
      </c>
      <c r="N21" s="4" t="s">
        <v>93</v>
      </c>
      <c r="O21" s="4" t="s">
        <v>71</v>
      </c>
      <c r="P21" s="4" t="s">
        <v>33</v>
      </c>
      <c r="Q21" s="4">
        <v>0</v>
      </c>
      <c r="R21" s="7">
        <v>44629</v>
      </c>
      <c r="S21" s="6">
        <v>44645</v>
      </c>
      <c r="T21" s="4" t="s">
        <v>34</v>
      </c>
      <c r="U21" s="4">
        <v>-259.57</v>
      </c>
      <c r="V21" s="4">
        <v>0</v>
      </c>
      <c r="W21" s="4">
        <v>0</v>
      </c>
      <c r="X21" s="4" t="s">
        <v>94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87</v>
      </c>
      <c r="E22" s="4" t="s">
        <v>88</v>
      </c>
      <c r="F22" s="6">
        <v>44629</v>
      </c>
      <c r="G22" s="6">
        <v>44630</v>
      </c>
      <c r="H22" s="4">
        <v>1</v>
      </c>
      <c r="I22" s="4">
        <v>1</v>
      </c>
      <c r="J22" s="4">
        <v>1</v>
      </c>
      <c r="K22" s="4" t="s">
        <v>30</v>
      </c>
      <c r="L22" s="4">
        <v>191.76</v>
      </c>
      <c r="M22" s="4">
        <v>191.76</v>
      </c>
      <c r="N22" s="4" t="s">
        <v>113</v>
      </c>
      <c r="O22" s="4" t="s">
        <v>71</v>
      </c>
      <c r="P22" s="4" t="s">
        <v>33</v>
      </c>
      <c r="Q22" s="4">
        <v>0</v>
      </c>
      <c r="R22" s="7">
        <v>44629</v>
      </c>
      <c r="S22" s="6">
        <v>44645</v>
      </c>
      <c r="T22" s="4" t="s">
        <v>34</v>
      </c>
      <c r="U22" s="4">
        <v>191.76</v>
      </c>
      <c r="V22" s="4">
        <v>0</v>
      </c>
      <c r="W22" s="4">
        <v>0</v>
      </c>
      <c r="X22" s="4" t="s">
        <v>114</v>
      </c>
      <c r="Y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E30" sqref="E30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5" width="9" style="4"/>
    <col min="6" max="6" width="9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5">
        <v>17574417326</v>
      </c>
      <c r="B2" s="6">
        <v>44627</v>
      </c>
      <c r="C2" s="6">
        <v>44629</v>
      </c>
      <c r="D2" s="4">
        <v>395.92</v>
      </c>
      <c r="E2" s="4" t="str">
        <f>VLOOKUP(A2,HOP!A:L,12,0)</f>
        <v>395.92</v>
      </c>
      <c r="F2" s="4" t="str">
        <f>VLOOKUP(A2,HOP!A:C,3,0)</f>
        <v>2452493</v>
      </c>
      <c r="G2" s="4">
        <f>D2-E2</f>
        <v>0</v>
      </c>
      <c r="H2" s="4" t="str">
        <f>$H$1&amp;F2</f>
        <v>，2452493</v>
      </c>
      <c r="I2" s="4" t="str">
        <f>VLOOKUP(A2,HOP!A:U,21,0)</f>
        <v>直连</v>
      </c>
    </row>
    <row r="3" s="4" customFormat="1" spans="1:9">
      <c r="A3" s="5">
        <v>17582688593</v>
      </c>
      <c r="B3" s="6">
        <v>44628</v>
      </c>
      <c r="C3" s="6">
        <v>44629</v>
      </c>
      <c r="D3" s="4">
        <v>720</v>
      </c>
      <c r="E3" s="4" t="str">
        <f>VLOOKUP(A3,HOP!A:L,12,0)</f>
        <v>720.00</v>
      </c>
      <c r="F3" s="4" t="str">
        <f>VLOOKUP(A3,HOP!A:C,3,0)</f>
        <v>2453685</v>
      </c>
      <c r="G3" s="4">
        <f t="shared" ref="G3:G20" si="0">D3-E3</f>
        <v>0</v>
      </c>
      <c r="H3" s="4" t="str">
        <f t="shared" ref="H3:H20" si="1">$H$1&amp;F3</f>
        <v>，2453685</v>
      </c>
      <c r="I3" s="4" t="str">
        <f>VLOOKUP(A3,HOP!A:U,21,0)</f>
        <v>直采</v>
      </c>
    </row>
    <row r="4" s="4" customFormat="1" spans="1:9">
      <c r="A4" s="5">
        <v>17589668114</v>
      </c>
      <c r="B4" s="6">
        <v>44628</v>
      </c>
      <c r="C4" s="6">
        <v>44629</v>
      </c>
      <c r="D4" s="4">
        <v>205</v>
      </c>
      <c r="E4" s="4" t="str">
        <f>VLOOKUP(A4,HOP!A:L,12,0)</f>
        <v>205.00</v>
      </c>
      <c r="F4" s="4" t="str">
        <f>VLOOKUP(A4,HOP!A:C,3,0)</f>
        <v>2454867</v>
      </c>
      <c r="G4" s="4">
        <f t="shared" si="0"/>
        <v>0</v>
      </c>
      <c r="H4" s="4" t="str">
        <f t="shared" si="1"/>
        <v>，2454867</v>
      </c>
      <c r="I4" s="4" t="str">
        <f>VLOOKUP(A4,HOP!A:U,21,0)</f>
        <v>直采</v>
      </c>
    </row>
    <row r="5" s="4" customFormat="1" spans="1:9">
      <c r="A5" s="5">
        <v>17589725796</v>
      </c>
      <c r="B5" s="6">
        <v>44628</v>
      </c>
      <c r="C5" s="6">
        <v>44629</v>
      </c>
      <c r="D5" s="4">
        <v>187</v>
      </c>
      <c r="E5" s="4" t="str">
        <f>VLOOKUP(A5,HOP!A:L,12,0)</f>
        <v>187.00</v>
      </c>
      <c r="F5" s="4" t="str">
        <f>VLOOKUP(A5,HOP!A:C,3,0)</f>
        <v>2454904</v>
      </c>
      <c r="G5" s="4">
        <f t="shared" si="0"/>
        <v>0</v>
      </c>
      <c r="H5" s="4" t="str">
        <f t="shared" si="1"/>
        <v>，2454904</v>
      </c>
      <c r="I5" s="4" t="str">
        <f>VLOOKUP(A5,HOP!A:U,21,0)</f>
        <v>直采</v>
      </c>
    </row>
    <row r="6" s="4" customFormat="1" spans="1:9">
      <c r="A6" s="5">
        <v>17590970751</v>
      </c>
      <c r="B6" s="6">
        <v>44628</v>
      </c>
      <c r="C6" s="6">
        <v>44629</v>
      </c>
      <c r="D6" s="4">
        <v>310.07</v>
      </c>
      <c r="E6" s="4" t="str">
        <f>VLOOKUP(A6,HOP!A:L,12,0)</f>
        <v>310.07</v>
      </c>
      <c r="F6" s="4" t="str">
        <f>VLOOKUP(A6,HOP!A:C,3,0)</f>
        <v>2455503</v>
      </c>
      <c r="G6" s="4">
        <f t="shared" si="0"/>
        <v>0</v>
      </c>
      <c r="H6" s="4" t="str">
        <f t="shared" si="1"/>
        <v>，2455503</v>
      </c>
      <c r="I6" s="4" t="str">
        <f>VLOOKUP(A6,HOP!A:U,21,0)</f>
        <v>直连</v>
      </c>
    </row>
    <row r="7" s="4" customFormat="1" spans="1:9">
      <c r="A7" s="5">
        <v>17591508011</v>
      </c>
      <c r="B7" s="6">
        <v>44628</v>
      </c>
      <c r="C7" s="6">
        <v>44629</v>
      </c>
      <c r="D7" s="4">
        <v>140</v>
      </c>
      <c r="E7" s="4" t="str">
        <f>VLOOKUP(A7,HOP!A:L,12,0)</f>
        <v>140.00</v>
      </c>
      <c r="F7" s="4" t="str">
        <f>VLOOKUP(A7,HOP!A:C,3,0)</f>
        <v>2455778</v>
      </c>
      <c r="G7" s="4">
        <f t="shared" si="0"/>
        <v>0</v>
      </c>
      <c r="H7" s="4" t="str">
        <f t="shared" si="1"/>
        <v>，2455778</v>
      </c>
      <c r="I7" s="4" t="str">
        <f>VLOOKUP(A7,HOP!A:U,21,0)</f>
        <v>直采</v>
      </c>
    </row>
    <row r="8" s="4" customFormat="1" spans="1:9">
      <c r="A8" s="5">
        <v>17597842152</v>
      </c>
      <c r="B8" s="6">
        <v>44628</v>
      </c>
      <c r="C8" s="6">
        <v>44629</v>
      </c>
      <c r="D8" s="4">
        <v>195</v>
      </c>
      <c r="E8" s="4" t="str">
        <f>VLOOKUP(A8,HOP!A:L,12,0)</f>
        <v>195.00</v>
      </c>
      <c r="F8" s="4" t="str">
        <f>VLOOKUP(A8,HOP!A:C,3,0)</f>
        <v>2456521</v>
      </c>
      <c r="G8" s="4">
        <f t="shared" si="0"/>
        <v>0</v>
      </c>
      <c r="H8" s="4" t="str">
        <f t="shared" si="1"/>
        <v>，2456521</v>
      </c>
      <c r="I8" s="4" t="str">
        <f>VLOOKUP(A8,HOP!A:U,21,0)</f>
        <v>直采</v>
      </c>
    </row>
    <row r="9" s="4" customFormat="1" spans="1:9">
      <c r="A9" s="5">
        <v>17598139628</v>
      </c>
      <c r="B9" s="6">
        <v>44628</v>
      </c>
      <c r="C9" s="6">
        <v>44629</v>
      </c>
      <c r="D9" s="4">
        <v>211.09</v>
      </c>
      <c r="E9" s="4" t="str">
        <f>VLOOKUP(A9,HOP!A:L,12,0)</f>
        <v>211.09</v>
      </c>
      <c r="F9" s="4" t="str">
        <f>VLOOKUP(A9,HOP!A:C,3,0)</f>
        <v>2456687</v>
      </c>
      <c r="G9" s="4">
        <f t="shared" si="0"/>
        <v>0</v>
      </c>
      <c r="H9" s="4" t="str">
        <f t="shared" si="1"/>
        <v>，2456687</v>
      </c>
      <c r="I9" s="4" t="str">
        <f>VLOOKUP(A9,HOP!A:U,21,0)</f>
        <v>直连</v>
      </c>
    </row>
    <row r="10" s="4" customFormat="1" hidden="1" spans="1:9">
      <c r="A10" s="5">
        <v>17377071010</v>
      </c>
      <c r="B10" s="6">
        <v>44629</v>
      </c>
      <c r="C10" s="6">
        <v>44630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17563517652</v>
      </c>
      <c r="B11" s="6">
        <v>44627</v>
      </c>
      <c r="C11" s="6">
        <v>44630</v>
      </c>
      <c r="D11" s="4">
        <v>3438</v>
      </c>
      <c r="E11" s="4" t="str">
        <f>VLOOKUP(A11,HOP!A:L,12,0)</f>
        <v>3438.00</v>
      </c>
      <c r="F11" s="4" t="str">
        <f>VLOOKUP(A11,HOP!A:C,3,0)</f>
        <v>2449729</v>
      </c>
      <c r="G11" s="4">
        <f t="shared" si="0"/>
        <v>0</v>
      </c>
      <c r="H11" s="4" t="str">
        <f t="shared" si="1"/>
        <v>，2449729</v>
      </c>
      <c r="I11" s="4" t="str">
        <f>VLOOKUP(A11,HOP!A:U,21,0)</f>
        <v>直采</v>
      </c>
    </row>
    <row r="12" s="4" customFormat="1" spans="1:9">
      <c r="A12" s="5">
        <v>17574440120</v>
      </c>
      <c r="B12" s="6">
        <v>44629</v>
      </c>
      <c r="C12" s="6">
        <v>44630</v>
      </c>
      <c r="D12" s="4">
        <v>187</v>
      </c>
      <c r="E12" s="4" t="str">
        <f>VLOOKUP(A12,HOP!A:L,12,0)</f>
        <v>187.00</v>
      </c>
      <c r="F12" s="4" t="str">
        <f>VLOOKUP(A12,HOP!A:C,3,0)</f>
        <v>2452505</v>
      </c>
      <c r="G12" s="4">
        <f t="shared" si="0"/>
        <v>0</v>
      </c>
      <c r="H12" s="4" t="str">
        <f t="shared" si="1"/>
        <v>，2452505</v>
      </c>
      <c r="I12" s="4" t="str">
        <f>VLOOKUP(A12,HOP!A:U,21,0)</f>
        <v>直采</v>
      </c>
    </row>
    <row r="13" s="4" customFormat="1" spans="1:9">
      <c r="A13" s="5">
        <v>17589882723</v>
      </c>
      <c r="B13" s="6">
        <v>44628</v>
      </c>
      <c r="C13" s="6">
        <v>44630</v>
      </c>
      <c r="D13" s="4">
        <v>1520</v>
      </c>
      <c r="E13" s="4" t="str">
        <f>VLOOKUP(A13,HOP!A:L,12,0)</f>
        <v>1520.00</v>
      </c>
      <c r="F13" s="4" t="str">
        <f>VLOOKUP(A13,HOP!A:C,3,0)</f>
        <v>2455003</v>
      </c>
      <c r="G13" s="4">
        <f t="shared" si="0"/>
        <v>0</v>
      </c>
      <c r="H13" s="4" t="str">
        <f t="shared" si="1"/>
        <v>，2455003</v>
      </c>
      <c r="I13" s="4" t="str">
        <f>VLOOKUP(A13,HOP!A:U,21,0)</f>
        <v>直采</v>
      </c>
    </row>
    <row r="14" s="4" customFormat="1" spans="1:9">
      <c r="A14" s="5">
        <v>17598848028</v>
      </c>
      <c r="B14" s="6">
        <v>44629</v>
      </c>
      <c r="C14" s="6">
        <v>44630</v>
      </c>
      <c r="D14" s="4">
        <v>191.76</v>
      </c>
      <c r="E14" s="4" t="str">
        <f>VLOOKUP(A14,HOP!A:L,12,0)</f>
        <v>191.76</v>
      </c>
      <c r="F14" s="4" t="str">
        <f>VLOOKUP(A14,HOP!A:C,3,0)</f>
        <v>2456954</v>
      </c>
      <c r="G14" s="4">
        <f t="shared" si="0"/>
        <v>0</v>
      </c>
      <c r="H14" s="4" t="str">
        <f t="shared" si="1"/>
        <v>，2456954</v>
      </c>
      <c r="I14" s="4" t="str">
        <f>VLOOKUP(A14,HOP!A:U,21,0)</f>
        <v>直采</v>
      </c>
    </row>
    <row r="15" s="4" customFormat="1" hidden="1" spans="1:9">
      <c r="A15" s="5">
        <v>17598904848</v>
      </c>
      <c r="B15" s="6">
        <v>44629</v>
      </c>
      <c r="C15" s="6">
        <v>44630</v>
      </c>
      <c r="D15" s="4">
        <v>0</v>
      </c>
      <c r="E15" s="4" t="str">
        <f>VLOOKUP(A15,HOP!A:L,12,0)</f>
        <v>0.00</v>
      </c>
      <c r="F15" s="4" t="str">
        <f>VLOOKUP(A15,HOP!A:C,3,0)</f>
        <v>2456980</v>
      </c>
      <c r="G15" s="4">
        <f t="shared" si="0"/>
        <v>0</v>
      </c>
      <c r="H15" s="4" t="str">
        <f t="shared" si="1"/>
        <v>，2456980</v>
      </c>
      <c r="I15" s="4" t="str">
        <f>VLOOKUP(A15,HOP!A:U,21,0)</f>
        <v>直连</v>
      </c>
    </row>
    <row r="16" s="4" customFormat="1" spans="1:9">
      <c r="A16" s="5">
        <v>17605487725</v>
      </c>
      <c r="B16" s="6">
        <v>44629</v>
      </c>
      <c r="C16" s="6">
        <v>44630</v>
      </c>
      <c r="D16" s="4">
        <v>157.56</v>
      </c>
      <c r="E16" s="4" t="str">
        <f>VLOOKUP(A16,HOP!A:L,12,0)</f>
        <v>157.56</v>
      </c>
      <c r="F16" s="4" t="str">
        <f>VLOOKUP(A16,HOP!A:C,3,0)</f>
        <v>2457839</v>
      </c>
      <c r="G16" s="4">
        <f t="shared" si="0"/>
        <v>0</v>
      </c>
      <c r="H16" s="4" t="str">
        <f t="shared" si="1"/>
        <v>，2457839</v>
      </c>
      <c r="I16" s="4" t="str">
        <f>VLOOKUP(A16,HOP!A:U,21,0)</f>
        <v>直连</v>
      </c>
    </row>
    <row r="17" s="4" customFormat="1" spans="1:9">
      <c r="A17" s="5">
        <v>17605574127</v>
      </c>
      <c r="B17" s="6">
        <v>44629</v>
      </c>
      <c r="C17" s="6">
        <v>44630</v>
      </c>
      <c r="D17" s="4">
        <v>350</v>
      </c>
      <c r="E17" s="4" t="str">
        <f>VLOOKUP(A17,HOP!A:L,12,0)</f>
        <v>350.00</v>
      </c>
      <c r="F17" s="4" t="str">
        <f>VLOOKUP(A17,HOP!A:C,3,0)</f>
        <v>2457884</v>
      </c>
      <c r="G17" s="4">
        <f t="shared" si="0"/>
        <v>0</v>
      </c>
      <c r="H17" s="4" t="str">
        <f t="shared" si="1"/>
        <v>，2457884</v>
      </c>
      <c r="I17" s="4" t="str">
        <f>VLOOKUP(A17,HOP!A:U,21,0)</f>
        <v>直采</v>
      </c>
    </row>
    <row r="18" s="4" customFormat="1" spans="1:9">
      <c r="A18" s="5">
        <v>17606189727</v>
      </c>
      <c r="B18" s="6">
        <v>44629</v>
      </c>
      <c r="C18" s="6">
        <v>44630</v>
      </c>
      <c r="D18" s="4">
        <v>365.23</v>
      </c>
      <c r="E18" s="4" t="str">
        <f>VLOOKUP(A18,HOP!A:L,12,0)</f>
        <v>365.23</v>
      </c>
      <c r="F18" s="4" t="str">
        <f>VLOOKUP(A18,HOP!A:C,3,0)</f>
        <v>2458335</v>
      </c>
      <c r="G18" s="4">
        <f t="shared" si="0"/>
        <v>0</v>
      </c>
      <c r="H18" s="4" t="str">
        <f t="shared" si="1"/>
        <v>，2458335</v>
      </c>
      <c r="I18" s="4" t="str">
        <f>VLOOKUP(A18,HOP!A:U,21,0)</f>
        <v>直采</v>
      </c>
    </row>
    <row r="19" s="4" customFormat="1" spans="1:9">
      <c r="A19" s="5">
        <v>17606405159</v>
      </c>
      <c r="B19" s="6">
        <v>44629</v>
      </c>
      <c r="C19" s="6">
        <v>44630</v>
      </c>
      <c r="D19" s="4">
        <v>205</v>
      </c>
      <c r="E19" s="4" t="str">
        <f>VLOOKUP(A19,HOP!A:L,12,0)</f>
        <v>205.00</v>
      </c>
      <c r="F19" s="4" t="str">
        <f>VLOOKUP(A19,HOP!A:C,3,0)</f>
        <v>2458452</v>
      </c>
      <c r="G19" s="4">
        <f t="shared" si="0"/>
        <v>0</v>
      </c>
      <c r="H19" s="4" t="str">
        <f t="shared" si="1"/>
        <v>，2458452</v>
      </c>
      <c r="I19" s="4" t="str">
        <f>VLOOKUP(A19,HOP!A:U,21,0)</f>
        <v>直采</v>
      </c>
    </row>
    <row r="20" s="4" customFormat="1" spans="1:9">
      <c r="A20" s="5">
        <v>17606663243</v>
      </c>
      <c r="B20" s="6">
        <v>44629</v>
      </c>
      <c r="C20" s="6">
        <v>44630</v>
      </c>
      <c r="D20" s="4">
        <v>191.76</v>
      </c>
      <c r="E20" s="4" t="str">
        <f>VLOOKUP(A20,HOP!A:L,12,0)</f>
        <v>191.76</v>
      </c>
      <c r="F20" s="4" t="str">
        <f>VLOOKUP(A20,HOP!A:C,3,0)</f>
        <v>2458621</v>
      </c>
      <c r="G20" s="4">
        <f t="shared" si="0"/>
        <v>0</v>
      </c>
      <c r="H20" s="4" t="str">
        <f t="shared" si="1"/>
        <v>，2458621</v>
      </c>
      <c r="I20" s="4" t="str">
        <f>VLOOKUP(A20,HOP!A:U,21,0)</f>
        <v>直采</v>
      </c>
    </row>
    <row r="22" spans="4:4">
      <c r="D22" s="4">
        <f>SUM(D2:D21)</f>
        <v>8970.39</v>
      </c>
    </row>
    <row r="27" spans="1:6">
      <c r="A27" s="4" t="s">
        <v>116</v>
      </c>
      <c r="E27" s="4">
        <v>7895.75</v>
      </c>
      <c r="F27" s="4">
        <v>9679.3</v>
      </c>
    </row>
    <row r="28" spans="1:6">
      <c r="A28" s="4" t="s">
        <v>117</v>
      </c>
      <c r="E28" s="4">
        <v>1074.64</v>
      </c>
      <c r="F28" s="4">
        <v>1317.38</v>
      </c>
    </row>
    <row r="29" spans="1:6">
      <c r="A29" s="4" t="s">
        <v>118</v>
      </c>
      <c r="E29" s="4">
        <f>SUBTOTAL(9,E27:E28)</f>
        <v>8970.39</v>
      </c>
      <c r="F29" s="4">
        <f>SUBTOTAL(9,F27:F28)</f>
        <v>10996.68</v>
      </c>
    </row>
    <row r="30" spans="1:1">
      <c r="A30" s="4" t="s">
        <v>119</v>
      </c>
    </row>
  </sheetData>
  <autoFilter ref="A1:XFD22">
    <filterColumn colId="3">
      <filters blank="1">
        <filter val="140"/>
        <filter val="350"/>
        <filter val="720"/>
        <filter val="1520"/>
        <filter val="395.92"/>
        <filter val="365.23"/>
        <filter val="195"/>
        <filter val="205"/>
        <filter val="157.56"/>
        <filter val="191.76"/>
        <filter val="187"/>
        <filter val="310.07"/>
        <filter val="3438"/>
        <filter val="211.09"/>
        <filter val="8970.3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3">
        <v>17606663243</v>
      </c>
      <c r="B2" s="1" t="s">
        <v>138</v>
      </c>
      <c r="C2" s="1" t="s">
        <v>139</v>
      </c>
      <c r="D2" s="1" t="s">
        <v>140</v>
      </c>
      <c r="E2" s="1" t="s">
        <v>113</v>
      </c>
      <c r="F2" s="1" t="s">
        <v>138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  <c r="U2" s="1" t="s">
        <v>152</v>
      </c>
    </row>
    <row r="3" s="1" customFormat="1" spans="1:21">
      <c r="A3" s="3">
        <v>17606405159</v>
      </c>
      <c r="B3" s="1" t="s">
        <v>138</v>
      </c>
      <c r="C3" s="1" t="s">
        <v>153</v>
      </c>
      <c r="D3" s="1" t="s">
        <v>154</v>
      </c>
      <c r="E3" s="1" t="s">
        <v>111</v>
      </c>
      <c r="F3" s="1" t="s">
        <v>138</v>
      </c>
      <c r="G3" s="1" t="s">
        <v>141</v>
      </c>
      <c r="H3" s="1" t="s">
        <v>142</v>
      </c>
      <c r="I3" s="1" t="s">
        <v>155</v>
      </c>
      <c r="J3" s="1" t="s">
        <v>144</v>
      </c>
      <c r="K3" s="1" t="s">
        <v>155</v>
      </c>
      <c r="L3" s="1" t="s">
        <v>155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156</v>
      </c>
      <c r="S3" s="1" t="s">
        <v>150</v>
      </c>
      <c r="T3" s="1" t="s">
        <v>151</v>
      </c>
      <c r="U3" s="1" t="s">
        <v>152</v>
      </c>
    </row>
    <row r="4" s="1" customFormat="1" spans="1:21">
      <c r="A4" s="3">
        <v>17606189727</v>
      </c>
      <c r="B4" s="1" t="s">
        <v>138</v>
      </c>
      <c r="C4" s="1" t="s">
        <v>157</v>
      </c>
      <c r="D4" s="1" t="s">
        <v>158</v>
      </c>
      <c r="E4" s="1" t="s">
        <v>107</v>
      </c>
      <c r="F4" s="1" t="s">
        <v>138</v>
      </c>
      <c r="G4" s="1" t="s">
        <v>141</v>
      </c>
      <c r="H4" s="1" t="s">
        <v>142</v>
      </c>
      <c r="I4" s="1" t="s">
        <v>159</v>
      </c>
      <c r="J4" s="1" t="s">
        <v>144</v>
      </c>
      <c r="K4" s="1" t="s">
        <v>159</v>
      </c>
      <c r="L4" s="1" t="s">
        <v>159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148</v>
      </c>
      <c r="R4" s="1" t="s">
        <v>160</v>
      </c>
      <c r="S4" s="1" t="s">
        <v>150</v>
      </c>
      <c r="T4" s="1" t="s">
        <v>151</v>
      </c>
      <c r="U4" s="1" t="s">
        <v>152</v>
      </c>
    </row>
    <row r="5" s="1" customFormat="1" spans="1:21">
      <c r="A5" s="3">
        <v>17605574127</v>
      </c>
      <c r="B5" s="1" t="s">
        <v>138</v>
      </c>
      <c r="C5" s="1" t="s">
        <v>161</v>
      </c>
      <c r="D5" s="1" t="s">
        <v>162</v>
      </c>
      <c r="E5" s="1" t="s">
        <v>103</v>
      </c>
      <c r="F5" s="1" t="s">
        <v>138</v>
      </c>
      <c r="G5" s="1" t="s">
        <v>141</v>
      </c>
      <c r="H5" s="1" t="s">
        <v>142</v>
      </c>
      <c r="I5" s="1" t="s">
        <v>163</v>
      </c>
      <c r="J5" s="1" t="s">
        <v>144</v>
      </c>
      <c r="K5" s="1" t="s">
        <v>163</v>
      </c>
      <c r="L5" s="1" t="s">
        <v>163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148</v>
      </c>
      <c r="R5" s="1" t="s">
        <v>164</v>
      </c>
      <c r="S5" s="1" t="s">
        <v>150</v>
      </c>
      <c r="T5" s="1" t="s">
        <v>151</v>
      </c>
      <c r="U5" s="1" t="s">
        <v>152</v>
      </c>
    </row>
    <row r="6" s="1" customFormat="1" spans="1:21">
      <c r="A6" s="3">
        <v>17605487725</v>
      </c>
      <c r="B6" s="1" t="s">
        <v>138</v>
      </c>
      <c r="C6" s="1" t="s">
        <v>165</v>
      </c>
      <c r="D6" s="1" t="s">
        <v>166</v>
      </c>
      <c r="E6" s="1" t="s">
        <v>98</v>
      </c>
      <c r="F6" s="1" t="s">
        <v>138</v>
      </c>
      <c r="G6" s="1" t="s">
        <v>141</v>
      </c>
      <c r="H6" s="1" t="s">
        <v>142</v>
      </c>
      <c r="I6" s="1" t="s">
        <v>167</v>
      </c>
      <c r="J6" s="1" t="s">
        <v>144</v>
      </c>
      <c r="K6" s="1" t="s">
        <v>167</v>
      </c>
      <c r="L6" s="1" t="s">
        <v>167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148</v>
      </c>
      <c r="R6" s="1" t="s">
        <v>168</v>
      </c>
      <c r="S6" s="1" t="s">
        <v>150</v>
      </c>
      <c r="T6" s="1" t="s">
        <v>151</v>
      </c>
      <c r="U6" s="1" t="s">
        <v>169</v>
      </c>
    </row>
    <row r="7" s="1" customFormat="1" spans="1:21">
      <c r="A7" s="3">
        <v>17598904848</v>
      </c>
      <c r="B7" s="1" t="s">
        <v>138</v>
      </c>
      <c r="C7" s="1" t="s">
        <v>170</v>
      </c>
      <c r="D7" s="1" t="s">
        <v>171</v>
      </c>
      <c r="E7" s="1" t="s">
        <v>93</v>
      </c>
      <c r="F7" s="1" t="s">
        <v>138</v>
      </c>
      <c r="G7" s="1" t="s">
        <v>141</v>
      </c>
      <c r="H7" s="1" t="s">
        <v>142</v>
      </c>
      <c r="I7" s="1" t="s">
        <v>172</v>
      </c>
      <c r="J7" s="1" t="s">
        <v>144</v>
      </c>
      <c r="K7" s="1" t="s">
        <v>172</v>
      </c>
      <c r="L7" s="1" t="s">
        <v>146</v>
      </c>
      <c r="M7" s="1" t="s">
        <v>173</v>
      </c>
      <c r="N7" s="1" t="s">
        <v>173</v>
      </c>
      <c r="O7" s="1" t="s">
        <v>146</v>
      </c>
      <c r="P7" s="1" t="s">
        <v>147</v>
      </c>
      <c r="Q7" s="1" t="s">
        <v>148</v>
      </c>
      <c r="R7" s="1" t="s">
        <v>174</v>
      </c>
      <c r="S7" s="1" t="s">
        <v>150</v>
      </c>
      <c r="T7" s="1" t="s">
        <v>151</v>
      </c>
      <c r="U7" s="1" t="s">
        <v>169</v>
      </c>
    </row>
    <row r="8" s="1" customFormat="1" spans="1:21">
      <c r="A8" s="3">
        <v>17598848028</v>
      </c>
      <c r="B8" s="1" t="s">
        <v>138</v>
      </c>
      <c r="C8" s="1" t="s">
        <v>175</v>
      </c>
      <c r="D8" s="1" t="s">
        <v>140</v>
      </c>
      <c r="E8" s="1" t="s">
        <v>89</v>
      </c>
      <c r="F8" s="1" t="s">
        <v>138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143</v>
      </c>
      <c r="L8" s="1" t="s">
        <v>143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148</v>
      </c>
      <c r="R8" s="1" t="s">
        <v>176</v>
      </c>
      <c r="S8" s="1" t="s">
        <v>150</v>
      </c>
      <c r="T8" s="1" t="s">
        <v>151</v>
      </c>
      <c r="U8" s="1" t="s">
        <v>152</v>
      </c>
    </row>
    <row r="9" s="1" customFormat="1" spans="1:21">
      <c r="A9" s="3">
        <v>17598139628</v>
      </c>
      <c r="B9" s="1" t="s">
        <v>177</v>
      </c>
      <c r="C9" s="1" t="s">
        <v>178</v>
      </c>
      <c r="D9" s="1" t="s">
        <v>171</v>
      </c>
      <c r="E9" s="1" t="s">
        <v>65</v>
      </c>
      <c r="F9" s="1" t="s">
        <v>177</v>
      </c>
      <c r="G9" s="1" t="s">
        <v>138</v>
      </c>
      <c r="H9" s="1" t="s">
        <v>142</v>
      </c>
      <c r="I9" s="1" t="s">
        <v>179</v>
      </c>
      <c r="J9" s="1" t="s">
        <v>144</v>
      </c>
      <c r="K9" s="1" t="s">
        <v>179</v>
      </c>
      <c r="L9" s="1" t="s">
        <v>179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148</v>
      </c>
      <c r="R9" s="1" t="s">
        <v>180</v>
      </c>
      <c r="S9" s="1" t="s">
        <v>150</v>
      </c>
      <c r="T9" s="1" t="s">
        <v>151</v>
      </c>
      <c r="U9" s="1" t="s">
        <v>169</v>
      </c>
    </row>
    <row r="10" s="1" customFormat="1" spans="1:21">
      <c r="A10" s="3">
        <v>17597842152</v>
      </c>
      <c r="B10" s="1" t="s">
        <v>177</v>
      </c>
      <c r="C10" s="1" t="s">
        <v>181</v>
      </c>
      <c r="D10" s="1" t="s">
        <v>154</v>
      </c>
      <c r="E10" s="1" t="s">
        <v>61</v>
      </c>
      <c r="F10" s="1" t="s">
        <v>177</v>
      </c>
      <c r="G10" s="1" t="s">
        <v>138</v>
      </c>
      <c r="H10" s="1" t="s">
        <v>142</v>
      </c>
      <c r="I10" s="1" t="s">
        <v>182</v>
      </c>
      <c r="J10" s="1" t="s">
        <v>144</v>
      </c>
      <c r="K10" s="1" t="s">
        <v>182</v>
      </c>
      <c r="L10" s="1" t="s">
        <v>182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148</v>
      </c>
      <c r="R10" s="1" t="s">
        <v>183</v>
      </c>
      <c r="S10" s="1" t="s">
        <v>150</v>
      </c>
      <c r="T10" s="1" t="s">
        <v>151</v>
      </c>
      <c r="U10" s="1" t="s">
        <v>152</v>
      </c>
    </row>
    <row r="11" s="1" customFormat="1" spans="1:21">
      <c r="A11" s="3">
        <v>17591508011</v>
      </c>
      <c r="B11" s="1" t="s">
        <v>177</v>
      </c>
      <c r="C11" s="1" t="s">
        <v>184</v>
      </c>
      <c r="D11" s="1" t="s">
        <v>185</v>
      </c>
      <c r="E11" s="1" t="s">
        <v>58</v>
      </c>
      <c r="F11" s="1" t="s">
        <v>177</v>
      </c>
      <c r="G11" s="1" t="s">
        <v>138</v>
      </c>
      <c r="H11" s="1" t="s">
        <v>142</v>
      </c>
      <c r="I11" s="1" t="s">
        <v>186</v>
      </c>
      <c r="J11" s="1" t="s">
        <v>144</v>
      </c>
      <c r="K11" s="1" t="s">
        <v>186</v>
      </c>
      <c r="L11" s="1" t="s">
        <v>186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148</v>
      </c>
      <c r="R11" s="1" t="s">
        <v>187</v>
      </c>
      <c r="S11" s="1" t="s">
        <v>150</v>
      </c>
      <c r="T11" s="1" t="s">
        <v>151</v>
      </c>
      <c r="U11" s="1" t="s">
        <v>152</v>
      </c>
    </row>
    <row r="12" s="1" customFormat="1" spans="1:21">
      <c r="A12" s="3">
        <v>17590970751</v>
      </c>
      <c r="B12" s="1" t="s">
        <v>177</v>
      </c>
      <c r="C12" s="1" t="s">
        <v>188</v>
      </c>
      <c r="D12" s="1" t="s">
        <v>171</v>
      </c>
      <c r="E12" s="1" t="s">
        <v>53</v>
      </c>
      <c r="F12" s="1" t="s">
        <v>177</v>
      </c>
      <c r="G12" s="1" t="s">
        <v>138</v>
      </c>
      <c r="H12" s="1" t="s">
        <v>142</v>
      </c>
      <c r="I12" s="1" t="s">
        <v>189</v>
      </c>
      <c r="J12" s="1" t="s">
        <v>144</v>
      </c>
      <c r="K12" s="1" t="s">
        <v>189</v>
      </c>
      <c r="L12" s="1" t="s">
        <v>189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148</v>
      </c>
      <c r="R12" s="1" t="s">
        <v>190</v>
      </c>
      <c r="S12" s="1" t="s">
        <v>150</v>
      </c>
      <c r="T12" s="1" t="s">
        <v>151</v>
      </c>
      <c r="U12" s="1" t="s">
        <v>169</v>
      </c>
    </row>
    <row r="13" s="1" customFormat="1" spans="1:21">
      <c r="A13" s="3">
        <v>17589882723</v>
      </c>
      <c r="B13" s="1" t="s">
        <v>177</v>
      </c>
      <c r="C13" s="1" t="s">
        <v>191</v>
      </c>
      <c r="D13" s="1" t="s">
        <v>192</v>
      </c>
      <c r="E13" s="1" t="s">
        <v>84</v>
      </c>
      <c r="F13" s="1" t="s">
        <v>177</v>
      </c>
      <c r="G13" s="1" t="s">
        <v>141</v>
      </c>
      <c r="H13" s="1" t="s">
        <v>142</v>
      </c>
      <c r="I13" s="1" t="s">
        <v>193</v>
      </c>
      <c r="J13" s="1" t="s">
        <v>144</v>
      </c>
      <c r="K13" s="1" t="s">
        <v>193</v>
      </c>
      <c r="L13" s="1" t="s">
        <v>193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148</v>
      </c>
      <c r="R13" s="1" t="s">
        <v>194</v>
      </c>
      <c r="S13" s="1" t="s">
        <v>150</v>
      </c>
      <c r="T13" s="1" t="s">
        <v>151</v>
      </c>
      <c r="U13" s="1" t="s">
        <v>152</v>
      </c>
    </row>
    <row r="14" s="1" customFormat="1" spans="1:21">
      <c r="A14" s="3">
        <v>17589725796</v>
      </c>
      <c r="B14" s="1" t="s">
        <v>177</v>
      </c>
      <c r="C14" s="1" t="s">
        <v>195</v>
      </c>
      <c r="D14" s="1" t="s">
        <v>154</v>
      </c>
      <c r="E14" s="1" t="s">
        <v>48</v>
      </c>
      <c r="F14" s="1" t="s">
        <v>177</v>
      </c>
      <c r="G14" s="1" t="s">
        <v>138</v>
      </c>
      <c r="H14" s="1" t="s">
        <v>142</v>
      </c>
      <c r="I14" s="1" t="s">
        <v>196</v>
      </c>
      <c r="J14" s="1" t="s">
        <v>144</v>
      </c>
      <c r="K14" s="1" t="s">
        <v>196</v>
      </c>
      <c r="L14" s="1" t="s">
        <v>196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148</v>
      </c>
      <c r="R14" s="1" t="s">
        <v>197</v>
      </c>
      <c r="S14" s="1" t="s">
        <v>150</v>
      </c>
      <c r="T14" s="1" t="s">
        <v>151</v>
      </c>
      <c r="U14" s="1" t="s">
        <v>152</v>
      </c>
    </row>
    <row r="15" s="1" customFormat="1" spans="1:21">
      <c r="A15" s="3">
        <v>17589668114</v>
      </c>
      <c r="B15" s="1" t="s">
        <v>177</v>
      </c>
      <c r="C15" s="1" t="s">
        <v>198</v>
      </c>
      <c r="D15" s="1" t="s">
        <v>154</v>
      </c>
      <c r="E15" s="1" t="s">
        <v>44</v>
      </c>
      <c r="F15" s="1" t="s">
        <v>177</v>
      </c>
      <c r="G15" s="1" t="s">
        <v>138</v>
      </c>
      <c r="H15" s="1" t="s">
        <v>142</v>
      </c>
      <c r="I15" s="1" t="s">
        <v>155</v>
      </c>
      <c r="J15" s="1" t="s">
        <v>144</v>
      </c>
      <c r="K15" s="1" t="s">
        <v>155</v>
      </c>
      <c r="L15" s="1" t="s">
        <v>155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148</v>
      </c>
      <c r="R15" s="1" t="s">
        <v>199</v>
      </c>
      <c r="S15" s="1" t="s">
        <v>150</v>
      </c>
      <c r="T15" s="1" t="s">
        <v>151</v>
      </c>
      <c r="U15" s="1" t="s">
        <v>152</v>
      </c>
    </row>
    <row r="16" s="1" customFormat="1" spans="1:21">
      <c r="A16" s="3">
        <v>17582688593</v>
      </c>
      <c r="B16" s="1" t="s">
        <v>200</v>
      </c>
      <c r="C16" s="1" t="s">
        <v>201</v>
      </c>
      <c r="D16" s="1" t="s">
        <v>192</v>
      </c>
      <c r="E16" s="1" t="s">
        <v>39</v>
      </c>
      <c r="F16" s="1" t="s">
        <v>177</v>
      </c>
      <c r="G16" s="1" t="s">
        <v>138</v>
      </c>
      <c r="H16" s="1" t="s">
        <v>142</v>
      </c>
      <c r="I16" s="1" t="s">
        <v>202</v>
      </c>
      <c r="J16" s="1" t="s">
        <v>144</v>
      </c>
      <c r="K16" s="1" t="s">
        <v>202</v>
      </c>
      <c r="L16" s="1" t="s">
        <v>202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148</v>
      </c>
      <c r="R16" s="1" t="s">
        <v>203</v>
      </c>
      <c r="S16" s="1" t="s">
        <v>150</v>
      </c>
      <c r="T16" s="1" t="s">
        <v>151</v>
      </c>
      <c r="U16" s="1" t="s">
        <v>152</v>
      </c>
    </row>
    <row r="17" s="1" customFormat="1" spans="1:21">
      <c r="A17" s="3">
        <v>17574440120</v>
      </c>
      <c r="B17" s="1" t="s">
        <v>204</v>
      </c>
      <c r="C17" s="1" t="s">
        <v>205</v>
      </c>
      <c r="D17" s="1" t="s">
        <v>154</v>
      </c>
      <c r="E17" s="1" t="s">
        <v>206</v>
      </c>
      <c r="F17" s="1" t="s">
        <v>138</v>
      </c>
      <c r="G17" s="1" t="s">
        <v>141</v>
      </c>
      <c r="H17" s="1" t="s">
        <v>142</v>
      </c>
      <c r="I17" s="1" t="s">
        <v>196</v>
      </c>
      <c r="J17" s="1" t="s">
        <v>144</v>
      </c>
      <c r="K17" s="1" t="s">
        <v>196</v>
      </c>
      <c r="L17" s="1" t="s">
        <v>196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148</v>
      </c>
      <c r="R17" s="1" t="s">
        <v>207</v>
      </c>
      <c r="S17" s="1" t="s">
        <v>150</v>
      </c>
      <c r="T17" s="1" t="s">
        <v>151</v>
      </c>
      <c r="U17" s="1" t="s">
        <v>152</v>
      </c>
    </row>
    <row r="18" s="1" customFormat="1" spans="1:21">
      <c r="A18" s="3">
        <v>17574417326</v>
      </c>
      <c r="B18" s="1" t="s">
        <v>204</v>
      </c>
      <c r="C18" s="1" t="s">
        <v>208</v>
      </c>
      <c r="D18" s="1" t="s">
        <v>209</v>
      </c>
      <c r="E18" s="1" t="s">
        <v>31</v>
      </c>
      <c r="F18" s="1" t="s">
        <v>200</v>
      </c>
      <c r="G18" s="1" t="s">
        <v>138</v>
      </c>
      <c r="H18" s="1" t="s">
        <v>142</v>
      </c>
      <c r="I18" s="1" t="s">
        <v>210</v>
      </c>
      <c r="J18" s="1" t="s">
        <v>144</v>
      </c>
      <c r="K18" s="1" t="s">
        <v>210</v>
      </c>
      <c r="L18" s="1" t="s">
        <v>210</v>
      </c>
      <c r="M18" s="1" t="s">
        <v>145</v>
      </c>
      <c r="N18" s="1" t="s">
        <v>145</v>
      </c>
      <c r="O18" s="1" t="s">
        <v>146</v>
      </c>
      <c r="P18" s="1" t="s">
        <v>147</v>
      </c>
      <c r="Q18" s="1" t="s">
        <v>148</v>
      </c>
      <c r="R18" s="1" t="s">
        <v>211</v>
      </c>
      <c r="S18" s="1" t="s">
        <v>150</v>
      </c>
      <c r="T18" s="1" t="s">
        <v>151</v>
      </c>
      <c r="U18" s="1" t="s">
        <v>169</v>
      </c>
    </row>
    <row r="19" s="1" customFormat="1" spans="1:21">
      <c r="A19" s="3">
        <v>17563517652</v>
      </c>
      <c r="B19" s="1" t="s">
        <v>212</v>
      </c>
      <c r="C19" s="1" t="s">
        <v>213</v>
      </c>
      <c r="D19" s="1" t="s">
        <v>214</v>
      </c>
      <c r="E19" s="1" t="s">
        <v>77</v>
      </c>
      <c r="F19" s="1" t="s">
        <v>200</v>
      </c>
      <c r="G19" s="1" t="s">
        <v>141</v>
      </c>
      <c r="H19" s="1" t="s">
        <v>142</v>
      </c>
      <c r="I19" s="1" t="s">
        <v>215</v>
      </c>
      <c r="J19" s="1" t="s">
        <v>144</v>
      </c>
      <c r="K19" s="1" t="s">
        <v>215</v>
      </c>
      <c r="L19" s="1" t="s">
        <v>215</v>
      </c>
      <c r="M19" s="1" t="s">
        <v>145</v>
      </c>
      <c r="N19" s="1" t="s">
        <v>145</v>
      </c>
      <c r="O19" s="1" t="s">
        <v>146</v>
      </c>
      <c r="P19" s="1" t="s">
        <v>147</v>
      </c>
      <c r="Q19" s="1" t="s">
        <v>148</v>
      </c>
      <c r="R19" s="1" t="s">
        <v>216</v>
      </c>
      <c r="S19" s="1" t="s">
        <v>150</v>
      </c>
      <c r="T19" s="1" t="s">
        <v>151</v>
      </c>
      <c r="U19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2022-03-25T01:25:46Z</dcterms:created>
  <dcterms:modified xsi:type="dcterms:W3CDTF">2022-03-25T01:36:18Z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85ECBAFBEF934298AE6B951CF11E9D0F</vt:lpwstr>
  </property>
  <property fmtid="{D5CDD505-2E9C-101B-9397-08002B2CF9AE}" pid="3" name="KSOProductBuildVer">
    <vt:lpwstr>2052-11.1.0.11365</vt:lpwstr>
  </property>
</Properties>
</file>