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</definedName>
  </definedNames>
  <calcPr calcId="144525"/>
</workbook>
</file>

<file path=xl/sharedStrings.xml><?xml version="1.0" encoding="utf-8"?>
<sst xmlns="http://schemas.openxmlformats.org/spreadsheetml/2006/main" count="657" uniqueCount="221">
  <si>
    <t>去哪儿网酒店预付对账单</t>
  </si>
  <si>
    <t>供应商名称：</t>
  </si>
  <si>
    <t>趣悠游</t>
  </si>
  <si>
    <t>结算周期：</t>
  </si>
  <si>
    <t>2022-03-21至2022-03-27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</si>
  <si>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</si>
  <si>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</si>
  <si>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</si>
  <si>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</si>
  <si>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</si>
  <si>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</si>
  <si>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</si>
  <si>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</si>
  <si>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</si>
  <si>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</si>
  <si>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</si>
  <si>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</si>
  <si>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</si>
  <si>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</si>
  <si>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</si>
  <si>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¥4,406.00</t>
  </si>
  <si>
    <t>¥420.00</t>
  </si>
  <si>
    <t>¥3,986.00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</si>
  <si>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</si>
  <si>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</si>
  <si>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</si>
  <si>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</si>
  <si>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</si>
  <si>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</si>
  <si>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</si>
  <si>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</si>
  <si>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</si>
  <si>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</si>
  <si>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</si>
  <si>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</si>
  <si>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</si>
  <si>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</si>
  <si>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</si>
  <si>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</si>
  <si>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</si>
  <si>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</si>
  <si>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</si>
  <si>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</si>
  <si>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</si>
  <si>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</si>
  <si>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</si>
  <si>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</si>
  <si>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</si>
  <si>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</si>
  <si>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</si>
  <si>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</si>
  <si>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</si>
  <si>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</si>
  <si>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</si>
  <si>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</si>
  <si>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</si>
  <si>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</si>
  <si>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</si>
  <si>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</si>
  <si>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</si>
  <si>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</si>
  <si>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</si>
  <si>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</si>
  <si>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</si>
  <si>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</si>
  <si>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</si>
  <si>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</si>
  <si>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</si>
  <si>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</si>
  <si>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702941119979</t>
  </si>
  <si>
    <t>2474946</t>
  </si>
  <si>
    <t>酒店预付</t>
  </si>
  <si>
    <t>否</t>
  </si>
  <si>
    <t>普通</t>
  </si>
  <si>
    <t>197295179</t>
  </si>
  <si>
    <t>曼谷铂尔曼皇权酒店 (SHA Plus+)</t>
  </si>
  <si>
    <t>1626188</t>
  </si>
  <si>
    <t>YU/SHENGHUA</t>
  </si>
  <si>
    <t>2022-03-19</t>
  </si>
  <si>
    <t>2022-03-20</t>
  </si>
  <si>
    <t>2022-03-21</t>
  </si>
  <si>
    <t>¥549.00</t>
  </si>
  <si>
    <t>¥53.00</t>
  </si>
  <si>
    <t>¥496.00</t>
  </si>
  <si>
    <t>Superior Twin Room</t>
  </si>
  <si>
    <t>WEBSITE</t>
  </si>
  <si>
    <t>702940756506</t>
  </si>
  <si>
    <t>2472208</t>
  </si>
  <si>
    <t>197330477</t>
  </si>
  <si>
    <t>布拉格马拉斯特拉纳宜必思酒店</t>
  </si>
  <si>
    <t>WANG/ZHIYUAN</t>
  </si>
  <si>
    <t>2022-03-18</t>
  </si>
  <si>
    <t>¥292.00</t>
  </si>
  <si>
    <t>¥32.00</t>
  </si>
  <si>
    <t>¥260.00</t>
  </si>
  <si>
    <t>Standard Double Room</t>
  </si>
  <si>
    <t>702946634484</t>
  </si>
  <si>
    <t>2480987</t>
  </si>
  <si>
    <t>197318603</t>
  </si>
  <si>
    <t>芭堤雅海洋度假美居酒店 (SHA Plus+)</t>
  </si>
  <si>
    <t>YANG/LI</t>
  </si>
  <si>
    <t>2022-03-24</t>
  </si>
  <si>
    <t>2022-03-25</t>
  </si>
  <si>
    <t>¥603.00</t>
  </si>
  <si>
    <t>¥61.00</t>
  </si>
  <si>
    <t>¥542.00</t>
  </si>
  <si>
    <t>Suite with Ocean View</t>
  </si>
  <si>
    <t>702935740400</t>
  </si>
  <si>
    <t>2464181</t>
  </si>
  <si>
    <t>238500914</t>
  </si>
  <si>
    <t>天阁酒店(台中馆)</t>
  </si>
  <si>
    <t>TSAI/CHIALING</t>
  </si>
  <si>
    <t>2022-03-13</t>
  </si>
  <si>
    <t>2022-03-26</t>
  </si>
  <si>
    <t>¥868.00</t>
  </si>
  <si>
    <t>¥78.00</t>
  </si>
  <si>
    <t>¥790.00</t>
  </si>
  <si>
    <t>Premium Double Room</t>
  </si>
  <si>
    <t>702938884647</t>
  </si>
  <si>
    <t>2469922</t>
  </si>
  <si>
    <t>197276675</t>
  </si>
  <si>
    <t>阿尔巴萨阿比多斯酒店公寓</t>
  </si>
  <si>
    <t>ZHANG/ZHIJUN</t>
  </si>
  <si>
    <t>2022-03-16</t>
  </si>
  <si>
    <t>¥510.00</t>
  </si>
  <si>
    <t>¥43.00</t>
  </si>
  <si>
    <t>¥467.00</t>
  </si>
  <si>
    <t>one bedroom apartment</t>
  </si>
  <si>
    <t>702948225686</t>
  </si>
  <si>
    <t>2483349</t>
  </si>
  <si>
    <t>2022-03-27</t>
  </si>
  <si>
    <t>¥528.00</t>
  </si>
  <si>
    <t>¥51.00</t>
  </si>
  <si>
    <t>¥477.00</t>
  </si>
  <si>
    <t>DOUBLE KING-SUPERIOR</t>
  </si>
  <si>
    <t>702948204628</t>
  </si>
  <si>
    <t>2483350</t>
  </si>
  <si>
    <t>CHIEW/YEANCHIAN</t>
  </si>
  <si>
    <t>DOUBLE SUPERIOR KING BED</t>
  </si>
  <si>
    <t>702948734577</t>
  </si>
  <si>
    <t>2483380</t>
  </si>
  <si>
    <t>WEI/JIAWEI|YANG/TINGTING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</si>
  <si>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</si>
  <si>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</si>
  <si>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</si>
  <si>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</si>
  <si>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</si>
  <si>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</si>
  <si>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</si>
  <si>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</si>
  <si>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</si>
  <si>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</si>
  <si>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</si>
  <si>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A220329111556481</t>
  </si>
  <si>
    <t>A220329111615481</t>
  </si>
  <si>
    <r>
      <t>总计：</t>
    </r>
    <r>
      <rPr>
        <sz val="10"/>
        <rFont val="Arial"/>
        <charset val="134"/>
      </rPr>
      <t>3986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</si>
  <si>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</si>
  <si>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</si>
  <si>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</si>
  <si>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</si>
  <si>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</si>
  <si>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</si>
  <si>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</si>
  <si>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</si>
  <si>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</si>
  <si>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</si>
  <si>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</si>
  <si>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</si>
  <si>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</si>
  <si>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</si>
  <si>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</si>
  <si>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</si>
  <si>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</si>
  <si>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曼谷铂尔曼皇权酒店</t>
  </si>
  <si>
    <t>WEI JIAWEI,YANG TINGTING</t>
  </si>
  <si>
    <t>退房日周结</t>
  </si>
  <si>
    <t>477.00</t>
  </si>
  <si>
    <t>RMB</t>
  </si>
  <si>
    <t>0</t>
  </si>
  <si>
    <t>0.00</t>
  </si>
  <si>
    <t>趣悠游国际直连</t>
  </si>
  <si>
    <t>1659</t>
  </si>
  <si>
    <t>2022-03-26 09:13:20</t>
  </si>
  <si>
    <t>广州汇登信息科技有限公司</t>
  </si>
  <si>
    <t>直连</t>
  </si>
  <si>
    <t>CHIEW YEANCHIAN</t>
  </si>
  <si>
    <t>2022-03-26 08:26:04</t>
  </si>
  <si>
    <t>YU SHENGHUA</t>
  </si>
  <si>
    <t>2022-03-26 08:24:44</t>
  </si>
  <si>
    <t>芭堤雅海洋度假美居酒店</t>
  </si>
  <si>
    <t>YANG LI</t>
  </si>
  <si>
    <t>542.00</t>
  </si>
  <si>
    <t>2022-03-24 16:06:33</t>
  </si>
  <si>
    <t>496.00</t>
  </si>
  <si>
    <t>2022-03-20 09:51:28</t>
  </si>
  <si>
    <t>直采</t>
  </si>
  <si>
    <t>WANG ZHIYUAN</t>
  </si>
  <si>
    <t>260.00</t>
  </si>
  <si>
    <t>2022-03-18 06:10:54</t>
  </si>
  <si>
    <t>ZHANG ZHIJUN</t>
  </si>
  <si>
    <t>467.00</t>
  </si>
  <si>
    <t>2022-03-16 18:10:17</t>
  </si>
  <si>
    <t>TSAI CHIALING</t>
  </si>
  <si>
    <t>790.00</t>
  </si>
  <si>
    <t>2022-03-13 01:11:53</t>
  </si>
  <si>
    <t>702902808337</t>
  </si>
  <si>
    <t>2022-02-08</t>
  </si>
  <si>
    <t>2415072</t>
  </si>
  <si>
    <t>ZHANG SIYU</t>
  </si>
  <si>
    <t>2022-03-08</t>
  </si>
  <si>
    <t>4069.00</t>
  </si>
  <si>
    <t>-4069</t>
  </si>
  <si>
    <t>2022-02-08 21:07:23</t>
  </si>
  <si>
    <t>702848421776</t>
  </si>
  <si>
    <t>2021-12-16</t>
  </si>
  <si>
    <t>2342281</t>
  </si>
  <si>
    <t>多伦多市中心万怡酒店</t>
  </si>
  <si>
    <t>YANG FU,BINBIN YAN</t>
  </si>
  <si>
    <t>4032.00</t>
  </si>
  <si>
    <t>-4032</t>
  </si>
  <si>
    <t>2021-12-16 08:24:28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</si>
</sst>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9" borderId="1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12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3" fillId="20" borderId="17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0" borderId="14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79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101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109</v>
      </c>
      <c r="H5" s="7" t="s">
        <v>110</v>
      </c>
      <c r="I5" s="7" t="s">
        <v>76</v>
      </c>
      <c r="J5" s="7" t="s">
        <v>2</v>
      </c>
      <c r="K5" s="7" t="s">
        <v>111</v>
      </c>
      <c r="L5" s="7">
        <v>1</v>
      </c>
      <c r="M5" s="7">
        <v>2</v>
      </c>
      <c r="N5" s="7" t="s">
        <v>112</v>
      </c>
      <c r="O5" s="7" t="s">
        <v>101</v>
      </c>
      <c r="P5" s="7" t="s">
        <v>113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120</v>
      </c>
      <c r="H6" s="7" t="s">
        <v>121</v>
      </c>
      <c r="I6" s="7" t="s">
        <v>76</v>
      </c>
      <c r="J6" s="7" t="s">
        <v>2</v>
      </c>
      <c r="K6" s="7" t="s">
        <v>122</v>
      </c>
      <c r="L6" s="7">
        <v>1</v>
      </c>
      <c r="M6" s="7">
        <v>1</v>
      </c>
      <c r="N6" s="7" t="s">
        <v>123</v>
      </c>
      <c r="O6" s="7" t="s">
        <v>102</v>
      </c>
      <c r="P6" s="7" t="s">
        <v>113</v>
      </c>
      <c r="Q6" s="7"/>
      <c r="R6" s="11" t="s">
        <v>124</v>
      </c>
      <c r="S6" s="12" t="s">
        <v>19</v>
      </c>
      <c r="T6" s="7"/>
      <c r="U6" s="11" t="s">
        <v>19</v>
      </c>
      <c r="V6" s="11" t="s">
        <v>124</v>
      </c>
      <c r="W6" s="12" t="s">
        <v>125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74</v>
      </c>
      <c r="H7" s="7" t="s">
        <v>75</v>
      </c>
      <c r="I7" s="7" t="s">
        <v>76</v>
      </c>
      <c r="J7" s="7" t="s">
        <v>2</v>
      </c>
      <c r="K7" s="7" t="s">
        <v>77</v>
      </c>
      <c r="L7" s="7">
        <v>1</v>
      </c>
      <c r="M7" s="7">
        <v>1</v>
      </c>
      <c r="N7" s="7" t="s">
        <v>113</v>
      </c>
      <c r="O7" s="7" t="s">
        <v>113</v>
      </c>
      <c r="P7" s="7" t="s">
        <v>130</v>
      </c>
      <c r="Q7" s="7"/>
      <c r="R7" s="11" t="s">
        <v>131</v>
      </c>
      <c r="S7" s="12" t="s">
        <v>19</v>
      </c>
      <c r="T7" s="7"/>
      <c r="U7" s="11" t="s">
        <v>19</v>
      </c>
      <c r="V7" s="11" t="s">
        <v>131</v>
      </c>
      <c r="W7" s="12" t="s">
        <v>132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74</v>
      </c>
      <c r="H8" s="7" t="s">
        <v>75</v>
      </c>
      <c r="I8" s="7" t="s">
        <v>76</v>
      </c>
      <c r="J8" s="7" t="s">
        <v>2</v>
      </c>
      <c r="K8" s="7" t="s">
        <v>137</v>
      </c>
      <c r="L8" s="7">
        <v>1</v>
      </c>
      <c r="M8" s="7">
        <v>1</v>
      </c>
      <c r="N8" s="7" t="s">
        <v>113</v>
      </c>
      <c r="O8" s="7" t="s">
        <v>113</v>
      </c>
      <c r="P8" s="7" t="s">
        <v>130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138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139</v>
      </c>
      <c r="B9" s="6" t="s">
        <v>140</v>
      </c>
      <c r="C9" s="6" t="s">
        <v>71</v>
      </c>
      <c r="D9" s="6" t="s">
        <v>72</v>
      </c>
      <c r="E9" s="6" t="s">
        <v>73</v>
      </c>
      <c r="F9" s="6" t="s">
        <v>72</v>
      </c>
      <c r="G9" s="6" t="s">
        <v>74</v>
      </c>
      <c r="H9" s="7" t="s">
        <v>75</v>
      </c>
      <c r="I9" s="7" t="s">
        <v>76</v>
      </c>
      <c r="J9" s="7" t="s">
        <v>2</v>
      </c>
      <c r="K9" s="7" t="s">
        <v>141</v>
      </c>
      <c r="L9" s="7">
        <v>1</v>
      </c>
      <c r="M9" s="7">
        <v>1</v>
      </c>
      <c r="N9" s="7" t="s">
        <v>113</v>
      </c>
      <c r="O9" s="7" t="s">
        <v>113</v>
      </c>
      <c r="P9" s="7" t="s">
        <v>130</v>
      </c>
      <c r="Q9" s="7"/>
      <c r="R9" s="11" t="s">
        <v>131</v>
      </c>
      <c r="S9" s="12" t="s">
        <v>19</v>
      </c>
      <c r="T9" s="7"/>
      <c r="U9" s="11" t="s">
        <v>19</v>
      </c>
      <c r="V9" s="11" t="s">
        <v>131</v>
      </c>
      <c r="W9" s="12" t="s">
        <v>132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133</v>
      </c>
      <c r="AD9" t="s">
        <v>6</v>
      </c>
      <c r="AE9" t="s">
        <v>138</v>
      </c>
      <c r="AF9" t="s">
        <v>85</v>
      </c>
      <c r="AG9" t="s">
        <v>72</v>
      </c>
      <c r="AH9" t="s">
        <v>19</v>
      </c>
    </row>
    <row r="10" customHeight="1" spans="1:32">
      <c r="A10" s="10" t="s">
        <v>142</v>
      </c>
      <c r="B10" s="10"/>
      <c r="C10" s="10" t="s">
        <v>143</v>
      </c>
      <c r="D10" s="10"/>
      <c r="E10" s="10"/>
      <c r="F10" s="10"/>
      <c r="G10" s="10" t="s">
        <v>143</v>
      </c>
      <c r="H10" s="10" t="s">
        <v>143</v>
      </c>
      <c r="I10" s="10" t="s">
        <v>143</v>
      </c>
      <c r="J10" s="10" t="s">
        <v>143</v>
      </c>
      <c r="K10" s="10" t="s">
        <v>143</v>
      </c>
      <c r="L10" s="10" t="s">
        <v>143</v>
      </c>
      <c r="M10" s="10" t="s">
        <v>143</v>
      </c>
      <c r="N10" s="10" t="s">
        <v>143</v>
      </c>
      <c r="O10" s="10" t="s">
        <v>143</v>
      </c>
      <c r="P10" s="10" t="s">
        <v>143</v>
      </c>
      <c r="Q10" s="10"/>
      <c r="R10" s="13" t="s">
        <v>20</v>
      </c>
      <c r="S10" s="13" t="s">
        <v>19</v>
      </c>
      <c r="T10" s="10" t="s">
        <v>143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143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144</v>
      </c>
      <c r="B1" s="4" t="s">
        <v>145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146</v>
      </c>
      <c r="H1" s="4" t="s">
        <v>147</v>
      </c>
      <c r="I1" s="4" t="s">
        <v>13</v>
      </c>
      <c r="J1" s="4" t="s">
        <v>17</v>
      </c>
      <c r="K1" s="4" t="s">
        <v>18</v>
      </c>
      <c r="L1" s="9" t="s">
        <v>148</v>
      </c>
      <c r="M1" s="4" t="s">
        <v>149</v>
      </c>
      <c r="N1" s="4" t="s">
        <v>150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C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152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496</v>
      </c>
      <c r="E2" t="str">
        <f>VLOOKUP(A2,HOP!A:L,12,0)</f>
        <v>496.00</v>
      </c>
      <c r="F2" t="str">
        <f>VLOOKUP(A2,HOP!A:C,3,0)</f>
        <v>2474946</v>
      </c>
      <c r="G2">
        <f>D2-E2</f>
        <v>0</v>
      </c>
      <c r="H2" t="str">
        <f>$H$1&amp;F2</f>
        <v>，2474946</v>
      </c>
      <c r="I2" t="str">
        <f>VLOOKUP(A2,HOP!A:U,21,0)</f>
        <v>直采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260</v>
      </c>
      <c r="E3" t="str">
        <f>VLOOKUP(A3,HOP!A:L,12,0)</f>
        <v>260.00</v>
      </c>
      <c r="F3" t="str">
        <f>VLOOKUP(A3,HOP!A:C,3,0)</f>
        <v>2472208</v>
      </c>
      <c r="G3">
        <f t="shared" ref="G3:G9" si="0">D3-E3</f>
        <v>0</v>
      </c>
      <c r="H3" t="str">
        <f t="shared" ref="H3:H9" si="1">$H$1&amp;F3</f>
        <v>，2472208</v>
      </c>
      <c r="I3" t="str">
        <f>VLOOKUP(A3,HOP!A:U,21,0)</f>
        <v>直连</v>
      </c>
    </row>
    <row r="4" ht="14.25" customHeight="1" spans="1:9">
      <c r="A4" s="6" t="s">
        <v>96</v>
      </c>
      <c r="B4" s="7" t="s">
        <v>101</v>
      </c>
      <c r="C4" s="7" t="s">
        <v>102</v>
      </c>
      <c r="D4" s="3">
        <v>542</v>
      </c>
      <c r="E4" t="str">
        <f>VLOOKUP(A4,HOP!A:L,12,0)</f>
        <v>542.00</v>
      </c>
      <c r="F4" t="str">
        <f>VLOOKUP(A4,HOP!A:C,3,0)</f>
        <v>2480987</v>
      </c>
      <c r="G4">
        <f t="shared" si="0"/>
        <v>0</v>
      </c>
      <c r="H4" t="str">
        <f t="shared" si="1"/>
        <v>，2480987</v>
      </c>
      <c r="I4" t="str">
        <f>VLOOKUP(A4,HOP!A:U,21,0)</f>
        <v>直连</v>
      </c>
    </row>
    <row r="5" ht="14.25" customHeight="1" spans="1:9">
      <c r="A5" s="6" t="s">
        <v>107</v>
      </c>
      <c r="B5" s="7" t="s">
        <v>101</v>
      </c>
      <c r="C5" s="7" t="s">
        <v>113</v>
      </c>
      <c r="D5" s="3">
        <v>790</v>
      </c>
      <c r="E5" t="str">
        <f>VLOOKUP(A5,HOP!A:L,12,0)</f>
        <v>790.00</v>
      </c>
      <c r="F5" t="str">
        <f>VLOOKUP(A5,HOP!A:C,3,0)</f>
        <v>2464181</v>
      </c>
      <c r="G5">
        <f t="shared" si="0"/>
        <v>0</v>
      </c>
      <c r="H5" t="str">
        <f t="shared" si="1"/>
        <v>，2464181</v>
      </c>
      <c r="I5" t="str">
        <f>VLOOKUP(A5,HOP!A:U,21,0)</f>
        <v>直连</v>
      </c>
    </row>
    <row r="6" ht="14.25" customHeight="1" spans="1:9">
      <c r="A6" s="6" t="s">
        <v>118</v>
      </c>
      <c r="B6" s="7" t="s">
        <v>102</v>
      </c>
      <c r="C6" s="7" t="s">
        <v>113</v>
      </c>
      <c r="D6" s="3">
        <v>467</v>
      </c>
      <c r="E6" t="str">
        <f>VLOOKUP(A6,HOP!A:L,12,0)</f>
        <v>467.00</v>
      </c>
      <c r="F6" t="str">
        <f>VLOOKUP(A6,HOP!A:C,3,0)</f>
        <v>2469922</v>
      </c>
      <c r="G6">
        <f t="shared" si="0"/>
        <v>0</v>
      </c>
      <c r="H6" t="str">
        <f t="shared" si="1"/>
        <v>，2469922</v>
      </c>
      <c r="I6" t="str">
        <f>VLOOKUP(A6,HOP!A:U,21,0)</f>
        <v>直连</v>
      </c>
    </row>
    <row r="7" ht="14.25" customHeight="1" spans="1:9">
      <c r="A7" s="6" t="s">
        <v>128</v>
      </c>
      <c r="B7" s="7" t="s">
        <v>113</v>
      </c>
      <c r="C7" s="7" t="s">
        <v>130</v>
      </c>
      <c r="D7" s="3">
        <v>477</v>
      </c>
      <c r="E7" t="str">
        <f>VLOOKUP(A7,HOP!A:L,12,0)</f>
        <v>477.00</v>
      </c>
      <c r="F7" t="str">
        <f>VLOOKUP(A7,HOP!A:C,3,0)</f>
        <v>2483349</v>
      </c>
      <c r="G7">
        <f t="shared" si="0"/>
        <v>0</v>
      </c>
      <c r="H7" t="str">
        <f t="shared" si="1"/>
        <v>，2483349</v>
      </c>
      <c r="I7" t="str">
        <f>VLOOKUP(A7,HOP!A:U,21,0)</f>
        <v>直连</v>
      </c>
    </row>
    <row r="8" ht="14.25" customHeight="1" spans="1:9">
      <c r="A8" s="6" t="s">
        <v>135</v>
      </c>
      <c r="B8" s="7" t="s">
        <v>113</v>
      </c>
      <c r="C8" s="7" t="s">
        <v>130</v>
      </c>
      <c r="D8" s="3">
        <v>477</v>
      </c>
      <c r="E8" t="str">
        <f>VLOOKUP(A8,HOP!A:L,12,0)</f>
        <v>477.00</v>
      </c>
      <c r="F8" t="str">
        <f>VLOOKUP(A8,HOP!A:C,3,0)</f>
        <v>2483350</v>
      </c>
      <c r="G8">
        <f t="shared" si="0"/>
        <v>0</v>
      </c>
      <c r="H8" t="str">
        <f t="shared" si="1"/>
        <v>，2483350</v>
      </c>
      <c r="I8" t="str">
        <f>VLOOKUP(A8,HOP!A:U,21,0)</f>
        <v>直连</v>
      </c>
    </row>
    <row r="9" ht="14.25" customHeight="1" spans="1:9">
      <c r="A9" s="6" t="s">
        <v>139</v>
      </c>
      <c r="B9" s="7" t="s">
        <v>113</v>
      </c>
      <c r="C9" s="7" t="s">
        <v>130</v>
      </c>
      <c r="D9" s="3">
        <v>477</v>
      </c>
      <c r="E9" t="str">
        <f>VLOOKUP(A9,HOP!A:L,12,0)</f>
        <v>477.00</v>
      </c>
      <c r="F9" t="str">
        <f>VLOOKUP(A9,HOP!A:C,3,0)</f>
        <v>2483380</v>
      </c>
      <c r="G9">
        <f t="shared" si="0"/>
        <v>0</v>
      </c>
      <c r="H9" t="str">
        <f t="shared" si="1"/>
        <v>，2483380</v>
      </c>
      <c r="I9" t="str">
        <f>VLOOKUP(A9,HOP!A:U,21,0)</f>
        <v>直连</v>
      </c>
    </row>
    <row r="11" spans="4:4">
      <c r="D11" s="3">
        <f>SUM(D2:D10)</f>
        <v>3986</v>
      </c>
    </row>
    <row r="12" ht="14.25" spans="4:4">
      <c r="D12" s="8" t="s">
        <v>22</v>
      </c>
    </row>
    <row r="16" spans="1:3">
      <c r="A16" t="s">
        <v>153</v>
      </c>
      <c r="C16">
        <v>496</v>
      </c>
    </row>
    <row r="17" spans="1:3">
      <c r="A17" t="s">
        <v>154</v>
      </c>
      <c r="C17">
        <v>3490</v>
      </c>
    </row>
    <row r="18" spans="1:3">
      <c r="A18" s="5" t="s">
        <v>155</v>
      </c>
      <c r="C18">
        <f>SUM(C16:C17)</f>
        <v>3986</v>
      </c>
    </row>
  </sheetData>
  <autoFilter ref="A1:I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156</v>
      </c>
      <c r="B1" s="2" t="s">
        <v>157</v>
      </c>
      <c r="C1" s="2" t="s">
        <v>158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159</v>
      </c>
      <c r="I1" s="2" t="s">
        <v>160</v>
      </c>
      <c r="J1" s="2" t="s">
        <v>161</v>
      </c>
      <c r="K1" s="2" t="s">
        <v>162</v>
      </c>
      <c r="L1" s="2" t="s">
        <v>163</v>
      </c>
      <c r="M1" s="2" t="s">
        <v>164</v>
      </c>
      <c r="N1" s="2" t="s">
        <v>165</v>
      </c>
      <c r="O1" s="2" t="s">
        <v>166</v>
      </c>
      <c r="P1" s="2" t="s">
        <v>167</v>
      </c>
      <c r="Q1" s="2" t="s">
        <v>168</v>
      </c>
      <c r="R1" s="2" t="s">
        <v>169</v>
      </c>
      <c r="S1" s="2" t="s">
        <v>170</v>
      </c>
      <c r="T1" s="2" t="s">
        <v>171</v>
      </c>
      <c r="U1" s="2" t="s">
        <v>172</v>
      </c>
    </row>
    <row r="2" s="1" customFormat="1" spans="1:21">
      <c r="A2" s="1" t="s">
        <v>139</v>
      </c>
      <c r="B2" s="1" t="s">
        <v>113</v>
      </c>
      <c r="C2" s="1" t="s">
        <v>140</v>
      </c>
      <c r="D2" s="1" t="s">
        <v>173</v>
      </c>
      <c r="E2" s="1" t="s">
        <v>174</v>
      </c>
      <c r="F2" s="1" t="s">
        <v>113</v>
      </c>
      <c r="G2" s="1" t="s">
        <v>130</v>
      </c>
      <c r="H2" s="1" t="s">
        <v>175</v>
      </c>
      <c r="I2" s="1" t="s">
        <v>176</v>
      </c>
      <c r="J2" s="1" t="s">
        <v>177</v>
      </c>
      <c r="K2" s="1" t="s">
        <v>176</v>
      </c>
      <c r="L2" s="1" t="s">
        <v>176</v>
      </c>
      <c r="M2" s="1" t="s">
        <v>178</v>
      </c>
      <c r="N2" s="1" t="s">
        <v>178</v>
      </c>
      <c r="O2" s="1" t="s">
        <v>179</v>
      </c>
      <c r="P2" s="1" t="s">
        <v>180</v>
      </c>
      <c r="Q2" s="1" t="s">
        <v>181</v>
      </c>
      <c r="R2" s="1" t="s">
        <v>182</v>
      </c>
      <c r="S2" s="1" t="s">
        <v>72</v>
      </c>
      <c r="T2" s="1" t="s">
        <v>183</v>
      </c>
      <c r="U2" s="1" t="s">
        <v>184</v>
      </c>
    </row>
    <row r="3" s="1" customFormat="1" spans="1:21">
      <c r="A3" s="1" t="s">
        <v>135</v>
      </c>
      <c r="B3" s="1" t="s">
        <v>113</v>
      </c>
      <c r="C3" s="1" t="s">
        <v>136</v>
      </c>
      <c r="D3" s="1" t="s">
        <v>173</v>
      </c>
      <c r="E3" s="1" t="s">
        <v>185</v>
      </c>
      <c r="F3" s="1" t="s">
        <v>113</v>
      </c>
      <c r="G3" s="1" t="s">
        <v>130</v>
      </c>
      <c r="H3" s="1" t="s">
        <v>175</v>
      </c>
      <c r="I3" s="1" t="s">
        <v>176</v>
      </c>
      <c r="J3" s="1" t="s">
        <v>177</v>
      </c>
      <c r="K3" s="1" t="s">
        <v>176</v>
      </c>
      <c r="L3" s="1" t="s">
        <v>176</v>
      </c>
      <c r="M3" s="1" t="s">
        <v>178</v>
      </c>
      <c r="N3" s="1" t="s">
        <v>178</v>
      </c>
      <c r="O3" s="1" t="s">
        <v>179</v>
      </c>
      <c r="P3" s="1" t="s">
        <v>180</v>
      </c>
      <c r="Q3" s="1" t="s">
        <v>181</v>
      </c>
      <c r="R3" s="1" t="s">
        <v>186</v>
      </c>
      <c r="S3" s="1" t="s">
        <v>72</v>
      </c>
      <c r="T3" s="1" t="s">
        <v>183</v>
      </c>
      <c r="U3" s="1" t="s">
        <v>184</v>
      </c>
    </row>
    <row r="4" s="1" customFormat="1" spans="1:21">
      <c r="A4" s="1" t="s">
        <v>128</v>
      </c>
      <c r="B4" s="1" t="s">
        <v>113</v>
      </c>
      <c r="C4" s="1" t="s">
        <v>129</v>
      </c>
      <c r="D4" s="1" t="s">
        <v>173</v>
      </c>
      <c r="E4" s="1" t="s">
        <v>187</v>
      </c>
      <c r="F4" s="1" t="s">
        <v>113</v>
      </c>
      <c r="G4" s="1" t="s">
        <v>130</v>
      </c>
      <c r="H4" s="1" t="s">
        <v>175</v>
      </c>
      <c r="I4" s="1" t="s">
        <v>176</v>
      </c>
      <c r="J4" s="1" t="s">
        <v>177</v>
      </c>
      <c r="K4" s="1" t="s">
        <v>176</v>
      </c>
      <c r="L4" s="1" t="s">
        <v>176</v>
      </c>
      <c r="M4" s="1" t="s">
        <v>178</v>
      </c>
      <c r="N4" s="1" t="s">
        <v>178</v>
      </c>
      <c r="O4" s="1" t="s">
        <v>179</v>
      </c>
      <c r="P4" s="1" t="s">
        <v>180</v>
      </c>
      <c r="Q4" s="1" t="s">
        <v>181</v>
      </c>
      <c r="R4" s="1" t="s">
        <v>188</v>
      </c>
      <c r="S4" s="1" t="s">
        <v>72</v>
      </c>
      <c r="T4" s="1" t="s">
        <v>183</v>
      </c>
      <c r="U4" s="1" t="s">
        <v>184</v>
      </c>
    </row>
    <row r="5" s="1" customFormat="1" spans="1:21">
      <c r="A5" s="1" t="s">
        <v>96</v>
      </c>
      <c r="B5" s="1" t="s">
        <v>101</v>
      </c>
      <c r="C5" s="1" t="s">
        <v>97</v>
      </c>
      <c r="D5" s="1" t="s">
        <v>189</v>
      </c>
      <c r="E5" s="1" t="s">
        <v>190</v>
      </c>
      <c r="F5" s="1" t="s">
        <v>101</v>
      </c>
      <c r="G5" s="1" t="s">
        <v>102</v>
      </c>
      <c r="H5" s="1" t="s">
        <v>175</v>
      </c>
      <c r="I5" s="1" t="s">
        <v>191</v>
      </c>
      <c r="J5" s="1" t="s">
        <v>177</v>
      </c>
      <c r="K5" s="1" t="s">
        <v>191</v>
      </c>
      <c r="L5" s="1" t="s">
        <v>191</v>
      </c>
      <c r="M5" s="1" t="s">
        <v>178</v>
      </c>
      <c r="N5" s="1" t="s">
        <v>178</v>
      </c>
      <c r="O5" s="1" t="s">
        <v>179</v>
      </c>
      <c r="P5" s="1" t="s">
        <v>180</v>
      </c>
      <c r="Q5" s="1" t="s">
        <v>181</v>
      </c>
      <c r="R5" s="1" t="s">
        <v>192</v>
      </c>
      <c r="S5" s="1" t="s">
        <v>72</v>
      </c>
      <c r="T5" s="1" t="s">
        <v>183</v>
      </c>
      <c r="U5" s="1" t="s">
        <v>184</v>
      </c>
    </row>
    <row r="6" s="1" customFormat="1" spans="1:21">
      <c r="A6" s="1" t="s">
        <v>69</v>
      </c>
      <c r="B6" s="1" t="s">
        <v>78</v>
      </c>
      <c r="C6" s="1" t="s">
        <v>70</v>
      </c>
      <c r="D6" s="1" t="s">
        <v>173</v>
      </c>
      <c r="E6" s="1" t="s">
        <v>187</v>
      </c>
      <c r="F6" s="1" t="s">
        <v>79</v>
      </c>
      <c r="G6" s="1" t="s">
        <v>80</v>
      </c>
      <c r="H6" s="1" t="s">
        <v>175</v>
      </c>
      <c r="I6" s="1" t="s">
        <v>193</v>
      </c>
      <c r="J6" s="1" t="s">
        <v>177</v>
      </c>
      <c r="K6" s="1" t="s">
        <v>193</v>
      </c>
      <c r="L6" s="1" t="s">
        <v>193</v>
      </c>
      <c r="M6" s="1" t="s">
        <v>178</v>
      </c>
      <c r="N6" s="1" t="s">
        <v>178</v>
      </c>
      <c r="O6" s="1" t="s">
        <v>179</v>
      </c>
      <c r="P6" s="1" t="s">
        <v>180</v>
      </c>
      <c r="Q6" s="1" t="s">
        <v>181</v>
      </c>
      <c r="R6" s="1" t="s">
        <v>194</v>
      </c>
      <c r="S6" s="1" t="s">
        <v>72</v>
      </c>
      <c r="T6" s="1" t="s">
        <v>183</v>
      </c>
      <c r="U6" s="1" t="s">
        <v>195</v>
      </c>
    </row>
    <row r="7" s="1" customFormat="1" spans="1:21">
      <c r="A7" s="1" t="s">
        <v>86</v>
      </c>
      <c r="B7" s="1" t="s">
        <v>91</v>
      </c>
      <c r="C7" s="1" t="s">
        <v>87</v>
      </c>
      <c r="D7" s="1" t="s">
        <v>89</v>
      </c>
      <c r="E7" s="1" t="s">
        <v>196</v>
      </c>
      <c r="F7" s="1" t="s">
        <v>79</v>
      </c>
      <c r="G7" s="1" t="s">
        <v>80</v>
      </c>
      <c r="H7" s="1" t="s">
        <v>175</v>
      </c>
      <c r="I7" s="1" t="s">
        <v>197</v>
      </c>
      <c r="J7" s="1" t="s">
        <v>177</v>
      </c>
      <c r="K7" s="1" t="s">
        <v>197</v>
      </c>
      <c r="L7" s="1" t="s">
        <v>197</v>
      </c>
      <c r="M7" s="1" t="s">
        <v>178</v>
      </c>
      <c r="N7" s="1" t="s">
        <v>178</v>
      </c>
      <c r="O7" s="1" t="s">
        <v>179</v>
      </c>
      <c r="P7" s="1" t="s">
        <v>180</v>
      </c>
      <c r="Q7" s="1" t="s">
        <v>181</v>
      </c>
      <c r="R7" s="1" t="s">
        <v>198</v>
      </c>
      <c r="S7" s="1" t="s">
        <v>72</v>
      </c>
      <c r="T7" s="1" t="s">
        <v>183</v>
      </c>
      <c r="U7" s="1" t="s">
        <v>184</v>
      </c>
    </row>
    <row r="8" s="1" customFormat="1" spans="1:21">
      <c r="A8" s="1" t="s">
        <v>118</v>
      </c>
      <c r="B8" s="1" t="s">
        <v>123</v>
      </c>
      <c r="C8" s="1" t="s">
        <v>119</v>
      </c>
      <c r="D8" s="1" t="s">
        <v>121</v>
      </c>
      <c r="E8" s="1" t="s">
        <v>199</v>
      </c>
      <c r="F8" s="1" t="s">
        <v>102</v>
      </c>
      <c r="G8" s="1" t="s">
        <v>113</v>
      </c>
      <c r="H8" s="1" t="s">
        <v>175</v>
      </c>
      <c r="I8" s="1" t="s">
        <v>200</v>
      </c>
      <c r="J8" s="1" t="s">
        <v>177</v>
      </c>
      <c r="K8" s="1" t="s">
        <v>200</v>
      </c>
      <c r="L8" s="1" t="s">
        <v>200</v>
      </c>
      <c r="M8" s="1" t="s">
        <v>178</v>
      </c>
      <c r="N8" s="1" t="s">
        <v>178</v>
      </c>
      <c r="O8" s="1" t="s">
        <v>179</v>
      </c>
      <c r="P8" s="1" t="s">
        <v>180</v>
      </c>
      <c r="Q8" s="1" t="s">
        <v>181</v>
      </c>
      <c r="R8" s="1" t="s">
        <v>201</v>
      </c>
      <c r="S8" s="1" t="s">
        <v>72</v>
      </c>
      <c r="T8" s="1" t="s">
        <v>183</v>
      </c>
      <c r="U8" s="1" t="s">
        <v>184</v>
      </c>
    </row>
    <row r="9" s="1" customFormat="1" spans="1:21">
      <c r="A9" s="1" t="s">
        <v>107</v>
      </c>
      <c r="B9" s="1" t="s">
        <v>112</v>
      </c>
      <c r="C9" s="1" t="s">
        <v>108</v>
      </c>
      <c r="D9" s="1" t="s">
        <v>110</v>
      </c>
      <c r="E9" s="1" t="s">
        <v>202</v>
      </c>
      <c r="F9" s="1" t="s">
        <v>101</v>
      </c>
      <c r="G9" s="1" t="s">
        <v>113</v>
      </c>
      <c r="H9" s="1" t="s">
        <v>175</v>
      </c>
      <c r="I9" s="1" t="s">
        <v>203</v>
      </c>
      <c r="J9" s="1" t="s">
        <v>177</v>
      </c>
      <c r="K9" s="1" t="s">
        <v>203</v>
      </c>
      <c r="L9" s="1" t="s">
        <v>203</v>
      </c>
      <c r="M9" s="1" t="s">
        <v>178</v>
      </c>
      <c r="N9" s="1" t="s">
        <v>178</v>
      </c>
      <c r="O9" s="1" t="s">
        <v>179</v>
      </c>
      <c r="P9" s="1" t="s">
        <v>180</v>
      </c>
      <c r="Q9" s="1" t="s">
        <v>181</v>
      </c>
      <c r="R9" s="1" t="s">
        <v>204</v>
      </c>
      <c r="S9" s="1" t="s">
        <v>72</v>
      </c>
      <c r="T9" s="1" t="s">
        <v>183</v>
      </c>
      <c r="U9" s="1" t="s">
        <v>184</v>
      </c>
    </row>
    <row r="10" s="1" customFormat="1" spans="1:21">
      <c r="A10" s="1" t="s">
        <v>205</v>
      </c>
      <c r="B10" s="1" t="s">
        <v>206</v>
      </c>
      <c r="C10" s="1" t="s">
        <v>207</v>
      </c>
      <c r="D10" s="1" t="s">
        <v>173</v>
      </c>
      <c r="E10" s="1" t="s">
        <v>208</v>
      </c>
      <c r="F10" s="1" t="s">
        <v>209</v>
      </c>
      <c r="G10" s="1" t="s">
        <v>80</v>
      </c>
      <c r="H10" s="1" t="s">
        <v>175</v>
      </c>
      <c r="I10" s="1" t="s">
        <v>210</v>
      </c>
      <c r="J10" s="1" t="s">
        <v>177</v>
      </c>
      <c r="K10" s="1" t="s">
        <v>210</v>
      </c>
      <c r="L10" s="1" t="s">
        <v>179</v>
      </c>
      <c r="M10" s="1" t="s">
        <v>211</v>
      </c>
      <c r="N10" s="1" t="s">
        <v>211</v>
      </c>
      <c r="O10" s="1" t="s">
        <v>179</v>
      </c>
      <c r="P10" s="1" t="s">
        <v>180</v>
      </c>
      <c r="Q10" s="1" t="s">
        <v>181</v>
      </c>
      <c r="R10" s="1" t="s">
        <v>212</v>
      </c>
      <c r="S10" s="1" t="s">
        <v>72</v>
      </c>
      <c r="T10" s="1" t="s">
        <v>183</v>
      </c>
      <c r="U10" s="1" t="s">
        <v>195</v>
      </c>
    </row>
    <row r="11" s="1" customFormat="1" spans="1:21">
      <c r="A11" s="1" t="s">
        <v>213</v>
      </c>
      <c r="B11" s="1" t="s">
        <v>214</v>
      </c>
      <c r="C11" s="1" t="s">
        <v>215</v>
      </c>
      <c r="D11" s="1" t="s">
        <v>216</v>
      </c>
      <c r="E11" s="1" t="s">
        <v>217</v>
      </c>
      <c r="F11" s="1" t="s">
        <v>78</v>
      </c>
      <c r="G11" s="1" t="s">
        <v>101</v>
      </c>
      <c r="H11" s="1" t="s">
        <v>175</v>
      </c>
      <c r="I11" s="1" t="s">
        <v>218</v>
      </c>
      <c r="J11" s="1" t="s">
        <v>177</v>
      </c>
      <c r="K11" s="1" t="s">
        <v>218</v>
      </c>
      <c r="L11" s="1" t="s">
        <v>179</v>
      </c>
      <c r="M11" s="1" t="s">
        <v>219</v>
      </c>
      <c r="N11" s="1" t="s">
        <v>219</v>
      </c>
      <c r="O11" s="1" t="s">
        <v>179</v>
      </c>
      <c r="P11" s="1" t="s">
        <v>180</v>
      </c>
      <c r="Q11" s="1" t="s">
        <v>181</v>
      </c>
      <c r="R11" s="1" t="s">
        <v>220</v>
      </c>
      <c r="S11" s="1" t="s">
        <v>72</v>
      </c>
      <c r="T11" s="1" t="s">
        <v>183</v>
      </c>
      <c r="U11" s="1" t="s">
        <v>184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2022-03-29T03:14:58Z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621F5C269A6B433AACACC6BAB1B21AE1</vt:lpwstr>
  </property>
</Properties>
</file>