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<sst xmlns="http://schemas.openxmlformats.org/spreadsheetml/2006/main" count="447" uniqueCount="172">
  <si>
    <t>去哪儿网酒店预付对账单</t>
  </si>
  <si>
    <t>供应商名称：</t>
  </si>
  <si>
    <t>趣游游</t>
  </si>
  <si>
    <t>结算周期：</t>
  </si>
  <si>
    <t>2022-03-21至2022-03-27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</si>
  <si>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</si>
  <si>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</si>
  <si>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</si>
  <si>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</si>
  <si>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</si>
  <si>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</si>
  <si>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</si>
  <si>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</si>
  <si>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</si>
  <si>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</si>
  <si>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</si>
  <si>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</si>
  <si>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</si>
  <si>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</si>
  <si>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</si>
  <si>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¥872.00</t>
  </si>
  <si>
    <t>¥117.00</t>
  </si>
  <si>
    <t>¥755.00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</si>
  <si>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</si>
  <si>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</si>
  <si>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</si>
  <si>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</si>
  <si>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</si>
  <si>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</si>
  <si>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</si>
  <si>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</si>
  <si>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</si>
  <si>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</si>
  <si>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</si>
  <si>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</si>
  <si>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</si>
  <si>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</si>
  <si>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</si>
  <si>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</si>
  <si>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</si>
  <si>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</si>
  <si>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</si>
  <si>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</si>
  <si>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</si>
  <si>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</si>
  <si>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</si>
  <si>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</si>
  <si>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</si>
  <si>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</si>
  <si>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</si>
  <si>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</si>
  <si>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</si>
  <si>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</si>
  <si>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</si>
  <si>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</si>
  <si>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</si>
  <si>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</si>
  <si>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</si>
  <si>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</si>
  <si>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</si>
  <si>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</si>
  <si>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</si>
  <si>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</si>
  <si>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</si>
  <si>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</si>
  <si>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</si>
  <si>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</si>
  <si>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</si>
  <si>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</si>
  <si>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102943696505</t>
  </si>
  <si>
    <t>酒店预付</t>
  </si>
  <si>
    <t>否</t>
  </si>
  <si>
    <t>普通</t>
  </si>
  <si>
    <t>309656002</t>
  </si>
  <si>
    <t>99优选酒店(北京长阳环岛店)</t>
  </si>
  <si>
    <t>1638814</t>
  </si>
  <si>
    <t>李小晶</t>
  </si>
  <si>
    <t>2022-03-21</t>
  </si>
  <si>
    <t>2022-03-22</t>
  </si>
  <si>
    <t>¥110.00</t>
  </si>
  <si>
    <t>¥15.00</t>
  </si>
  <si>
    <t>¥95.00</t>
  </si>
  <si>
    <t>大床房(无窗)</t>
  </si>
  <si>
    <t>WEBSITE</t>
  </si>
  <si>
    <t>102943183290</t>
  </si>
  <si>
    <t>311145859</t>
  </si>
  <si>
    <t>云霄南洋宾馆</t>
  </si>
  <si>
    <t>韩勇</t>
  </si>
  <si>
    <t>2022-03-23</t>
  </si>
  <si>
    <t>¥270.00</t>
  </si>
  <si>
    <t>¥36.00</t>
  </si>
  <si>
    <t>¥234.00</t>
  </si>
  <si>
    <t>大床房</t>
  </si>
  <si>
    <t>102943676391</t>
  </si>
  <si>
    <t>孙明华</t>
  </si>
  <si>
    <t>¥220.00</t>
  </si>
  <si>
    <t>¥30.00</t>
  </si>
  <si>
    <t>¥190.00</t>
  </si>
  <si>
    <t>812946745572</t>
  </si>
  <si>
    <t>309673546</t>
  </si>
  <si>
    <t>古蔺景悦酒店</t>
  </si>
  <si>
    <t>冷灿</t>
  </si>
  <si>
    <t>2022-03-24</t>
  </si>
  <si>
    <t>2022-03-25</t>
  </si>
  <si>
    <t>¥158.00</t>
  </si>
  <si>
    <t>¥21.00</t>
  </si>
  <si>
    <t>¥137.00</t>
  </si>
  <si>
    <t>普通标准间</t>
  </si>
  <si>
    <t>102947573115</t>
  </si>
  <si>
    <t>307534480</t>
  </si>
  <si>
    <t>衡南供销宾馆</t>
  </si>
  <si>
    <t>王柏胜</t>
  </si>
  <si>
    <t>2022-03-26</t>
  </si>
  <si>
    <t>¥114.00</t>
  </si>
  <si>
    <t>¥99.00</t>
  </si>
  <si>
    <t>雅致大床房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</si>
  <si>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</si>
  <si>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</si>
  <si>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</si>
  <si>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</si>
  <si>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</si>
  <si>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</si>
  <si>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</si>
  <si>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</si>
  <si>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</si>
  <si>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</si>
  <si>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</si>
  <si>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A220329112025481</t>
  </si>
  <si>
    <r>
      <t>总计：</t>
    </r>
    <r>
      <rPr>
        <sz val="10"/>
        <rFont val="Arial"/>
        <charset val="134"/>
      </rPr>
      <t>755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</si>
  <si>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</si>
  <si>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</si>
  <si>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</si>
  <si>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</si>
  <si>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</si>
  <si>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</si>
  <si>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</si>
  <si>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</si>
  <si>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</si>
  <si>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</si>
  <si>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</si>
  <si>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</si>
  <si>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</si>
  <si>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</si>
  <si>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</si>
  <si>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</si>
  <si>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</si>
  <si>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2483135</t>
  </si>
  <si>
    <t>供销宾馆</t>
  </si>
  <si>
    <t>退房日周结</t>
  </si>
  <si>
    <t>99.00</t>
  </si>
  <si>
    <t>RMB</t>
  </si>
  <si>
    <t>0</t>
  </si>
  <si>
    <t>0.00</t>
  </si>
  <si>
    <t>趣游游国内直连</t>
  </si>
  <si>
    <t>01.011300</t>
  </si>
  <si>
    <t>2022-03-25 22:59:39</t>
  </si>
  <si>
    <t>汇智国际旅游发展有限公司</t>
  </si>
  <si>
    <t>直连</t>
  </si>
  <si>
    <t>2481670</t>
  </si>
  <si>
    <t>景悦酒店</t>
  </si>
  <si>
    <t>137.00</t>
  </si>
  <si>
    <t>2022-03-24 23:29:16</t>
  </si>
  <si>
    <t>2477357</t>
  </si>
  <si>
    <t>95.00</t>
  </si>
  <si>
    <t>2022-03-21 21:29:07</t>
  </si>
  <si>
    <t>2476450</t>
  </si>
  <si>
    <t>190.00</t>
  </si>
  <si>
    <t>2022-03-21 10:53:13</t>
  </si>
  <si>
    <t>2476449</t>
  </si>
  <si>
    <t>南洋宾馆</t>
  </si>
  <si>
    <t>234.00</t>
  </si>
  <si>
    <t>2022-03-21 10:53:02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</si>
</sst>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9" borderId="16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2</v>
      </c>
      <c r="N3" s="7" t="s">
        <v>77</v>
      </c>
      <c r="O3" s="7" t="s">
        <v>77</v>
      </c>
      <c r="P3" s="7" t="s">
        <v>88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73</v>
      </c>
      <c r="H4" s="7" t="s">
        <v>74</v>
      </c>
      <c r="I4" s="7" t="s">
        <v>75</v>
      </c>
      <c r="J4" s="7" t="s">
        <v>2</v>
      </c>
      <c r="K4" s="7" t="s">
        <v>94</v>
      </c>
      <c r="L4" s="7">
        <v>1</v>
      </c>
      <c r="M4" s="7">
        <v>2</v>
      </c>
      <c r="N4" s="7" t="s">
        <v>77</v>
      </c>
      <c r="O4" s="7" t="s">
        <v>77</v>
      </c>
      <c r="P4" s="7" t="s">
        <v>88</v>
      </c>
      <c r="Q4" s="7"/>
      <c r="R4" s="11" t="s">
        <v>95</v>
      </c>
      <c r="S4" s="12" t="s">
        <v>19</v>
      </c>
      <c r="T4" s="7"/>
      <c r="U4" s="11" t="s">
        <v>19</v>
      </c>
      <c r="V4" s="11" t="s">
        <v>95</v>
      </c>
      <c r="W4" s="12" t="s">
        <v>96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97</v>
      </c>
      <c r="AD4" t="s">
        <v>6</v>
      </c>
      <c r="AE4" t="s">
        <v>82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98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99</v>
      </c>
      <c r="H5" s="7" t="s">
        <v>100</v>
      </c>
      <c r="I5" s="7" t="s">
        <v>75</v>
      </c>
      <c r="J5" s="7" t="s">
        <v>2</v>
      </c>
      <c r="K5" s="7" t="s">
        <v>101</v>
      </c>
      <c r="L5" s="7">
        <v>1</v>
      </c>
      <c r="M5" s="7">
        <v>1</v>
      </c>
      <c r="N5" s="7" t="s">
        <v>102</v>
      </c>
      <c r="O5" s="7" t="s">
        <v>102</v>
      </c>
      <c r="P5" s="7" t="s">
        <v>103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103</v>
      </c>
      <c r="O6" s="7" t="s">
        <v>103</v>
      </c>
      <c r="P6" s="7" t="s">
        <v>112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80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customHeight="1" spans="1:32">
      <c r="A7" s="10" t="s">
        <v>116</v>
      </c>
      <c r="B7" s="10"/>
      <c r="C7" s="10" t="s">
        <v>117</v>
      </c>
      <c r="D7" s="10"/>
      <c r="E7" s="10"/>
      <c r="F7" s="10"/>
      <c r="G7" s="10" t="s">
        <v>117</v>
      </c>
      <c r="H7" s="10" t="s">
        <v>117</v>
      </c>
      <c r="I7" s="10" t="s">
        <v>117</v>
      </c>
      <c r="J7" s="10" t="s">
        <v>117</v>
      </c>
      <c r="K7" s="10" t="s">
        <v>117</v>
      </c>
      <c r="L7" s="10" t="s">
        <v>117</v>
      </c>
      <c r="M7" s="10" t="s">
        <v>117</v>
      </c>
      <c r="N7" s="10" t="s">
        <v>117</v>
      </c>
      <c r="O7" s="10" t="s">
        <v>117</v>
      </c>
      <c r="P7" s="10" t="s">
        <v>117</v>
      </c>
      <c r="Q7" s="10"/>
      <c r="R7" s="13" t="s">
        <v>20</v>
      </c>
      <c r="S7" s="13" t="s">
        <v>19</v>
      </c>
      <c r="T7" s="10" t="s">
        <v>117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117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118</v>
      </c>
      <c r="B1" s="4" t="s">
        <v>119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120</v>
      </c>
      <c r="H1" s="4" t="s">
        <v>121</v>
      </c>
      <c r="I1" s="4" t="s">
        <v>13</v>
      </c>
      <c r="J1" s="4" t="s">
        <v>17</v>
      </c>
      <c r="K1" s="4" t="s">
        <v>18</v>
      </c>
      <c r="L1" s="9" t="s">
        <v>122</v>
      </c>
      <c r="M1" s="4" t="s">
        <v>123</v>
      </c>
      <c r="N1" s="4" t="s">
        <v>124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C20" sqref="C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126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95</v>
      </c>
      <c r="E2" t="str">
        <f>VLOOKUP(A2,HOP!A:L,12,0)</f>
        <v>95.00</v>
      </c>
      <c r="F2" t="str">
        <f>VLOOKUP(A2,HOP!A:C,3,0)</f>
        <v>2477357</v>
      </c>
      <c r="G2">
        <f>D2-E2</f>
        <v>0</v>
      </c>
      <c r="H2" t="str">
        <f>$H$1&amp;F2</f>
        <v>，2477357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88</v>
      </c>
      <c r="D3" s="3">
        <v>234</v>
      </c>
      <c r="E3" t="str">
        <f>VLOOKUP(A3,HOP!A:L,12,0)</f>
        <v>234.00</v>
      </c>
      <c r="F3" t="str">
        <f>VLOOKUP(A3,HOP!A:C,3,0)</f>
        <v>2476449</v>
      </c>
      <c r="G3">
        <f>D3-E3</f>
        <v>0</v>
      </c>
      <c r="H3" t="str">
        <f>$H$1&amp;F3</f>
        <v>，2476449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77</v>
      </c>
      <c r="C4" s="7" t="s">
        <v>88</v>
      </c>
      <c r="D4" s="3">
        <v>190</v>
      </c>
      <c r="E4" t="str">
        <f>VLOOKUP(A4,HOP!A:L,12,0)</f>
        <v>190.00</v>
      </c>
      <c r="F4" t="str">
        <f>VLOOKUP(A4,HOP!A:C,3,0)</f>
        <v>2476450</v>
      </c>
      <c r="G4">
        <f>D4-E4</f>
        <v>0</v>
      </c>
      <c r="H4" t="str">
        <f>$H$1&amp;F4</f>
        <v>，2476450</v>
      </c>
      <c r="I4" t="str">
        <f>VLOOKUP(A4,HOP!A:U,21,0)</f>
        <v>直连</v>
      </c>
    </row>
    <row r="5" ht="14.25" customHeight="1" spans="1:9">
      <c r="A5" s="6" t="s">
        <v>98</v>
      </c>
      <c r="B5" s="7" t="s">
        <v>102</v>
      </c>
      <c r="C5" s="7" t="s">
        <v>103</v>
      </c>
      <c r="D5" s="3">
        <v>137</v>
      </c>
      <c r="E5" t="str">
        <f>VLOOKUP(A5,HOP!A:L,12,0)</f>
        <v>137.00</v>
      </c>
      <c r="F5" t="str">
        <f>VLOOKUP(A5,HOP!A:C,3,0)</f>
        <v>2481670</v>
      </c>
      <c r="G5">
        <f>D5-E5</f>
        <v>0</v>
      </c>
      <c r="H5" t="str">
        <f>$H$1&amp;F5</f>
        <v>，2481670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103</v>
      </c>
      <c r="C6" s="7" t="s">
        <v>112</v>
      </c>
      <c r="D6" s="3">
        <v>99</v>
      </c>
      <c r="E6" t="str">
        <f>VLOOKUP(A6,HOP!A:L,12,0)</f>
        <v>99.00</v>
      </c>
      <c r="F6" t="str">
        <f>VLOOKUP(A6,HOP!A:C,3,0)</f>
        <v>2483135</v>
      </c>
      <c r="G6">
        <f>D6-E6</f>
        <v>0</v>
      </c>
      <c r="H6" t="str">
        <f>$H$1&amp;F6</f>
        <v>，2483135</v>
      </c>
      <c r="I6" t="str">
        <f>VLOOKUP(A6,HOP!A:U,21,0)</f>
        <v>直连</v>
      </c>
    </row>
    <row r="8" spans="4:4">
      <c r="D8" s="3">
        <f>SUM(D2:D7)</f>
        <v>755</v>
      </c>
    </row>
    <row r="9" ht="14.25" spans="4:4">
      <c r="D9" s="8" t="s">
        <v>22</v>
      </c>
    </row>
    <row r="13" spans="1:1">
      <c r="A13" t="s">
        <v>127</v>
      </c>
    </row>
    <row r="14" spans="1:1">
      <c r="A14" s="5" t="s">
        <v>128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E15" sqref="E15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1">
      <c r="A1" s="2" t="s">
        <v>129</v>
      </c>
      <c r="B1" s="2" t="s">
        <v>130</v>
      </c>
      <c r="C1" s="2" t="s">
        <v>131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</row>
    <row r="2" s="1" customFormat="1" spans="1:21">
      <c r="A2" s="1" t="s">
        <v>108</v>
      </c>
      <c r="B2" s="1" t="s">
        <v>103</v>
      </c>
      <c r="C2" s="1" t="s">
        <v>146</v>
      </c>
      <c r="D2" s="1" t="s">
        <v>147</v>
      </c>
      <c r="E2" s="1" t="s">
        <v>111</v>
      </c>
      <c r="F2" s="1" t="s">
        <v>103</v>
      </c>
      <c r="G2" s="1" t="s">
        <v>112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71</v>
      </c>
      <c r="T2" s="1" t="s">
        <v>156</v>
      </c>
      <c r="U2" s="1" t="s">
        <v>157</v>
      </c>
    </row>
    <row r="3" s="1" customFormat="1" spans="1:21">
      <c r="A3" s="1" t="s">
        <v>98</v>
      </c>
      <c r="B3" s="1" t="s">
        <v>102</v>
      </c>
      <c r="C3" s="1" t="s">
        <v>158</v>
      </c>
      <c r="D3" s="1" t="s">
        <v>159</v>
      </c>
      <c r="E3" s="1" t="s">
        <v>101</v>
      </c>
      <c r="F3" s="1" t="s">
        <v>102</v>
      </c>
      <c r="G3" s="1" t="s">
        <v>103</v>
      </c>
      <c r="H3" s="1" t="s">
        <v>148</v>
      </c>
      <c r="I3" s="1" t="s">
        <v>160</v>
      </c>
      <c r="J3" s="1" t="s">
        <v>150</v>
      </c>
      <c r="K3" s="1" t="s">
        <v>160</v>
      </c>
      <c r="L3" s="1" t="s">
        <v>160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161</v>
      </c>
      <c r="S3" s="1" t="s">
        <v>71</v>
      </c>
      <c r="T3" s="1" t="s">
        <v>156</v>
      </c>
      <c r="U3" s="1" t="s">
        <v>157</v>
      </c>
    </row>
    <row r="4" s="1" customFormat="1" spans="1:21">
      <c r="A4" s="1" t="s">
        <v>69</v>
      </c>
      <c r="B4" s="1" t="s">
        <v>77</v>
      </c>
      <c r="C4" s="1" t="s">
        <v>162</v>
      </c>
      <c r="D4" s="1" t="s">
        <v>74</v>
      </c>
      <c r="E4" s="1" t="s">
        <v>76</v>
      </c>
      <c r="F4" s="1" t="s">
        <v>77</v>
      </c>
      <c r="G4" s="1" t="s">
        <v>78</v>
      </c>
      <c r="H4" s="1" t="s">
        <v>148</v>
      </c>
      <c r="I4" s="1" t="s">
        <v>163</v>
      </c>
      <c r="J4" s="1" t="s">
        <v>150</v>
      </c>
      <c r="K4" s="1" t="s">
        <v>163</v>
      </c>
      <c r="L4" s="1" t="s">
        <v>163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164</v>
      </c>
      <c r="S4" s="1" t="s">
        <v>71</v>
      </c>
      <c r="T4" s="1" t="s">
        <v>156</v>
      </c>
      <c r="U4" s="1" t="s">
        <v>157</v>
      </c>
    </row>
    <row r="5" s="1" customFormat="1" spans="1:21">
      <c r="A5" s="1" t="s">
        <v>93</v>
      </c>
      <c r="B5" s="1" t="s">
        <v>77</v>
      </c>
      <c r="C5" s="1" t="s">
        <v>165</v>
      </c>
      <c r="D5" s="1" t="s">
        <v>74</v>
      </c>
      <c r="E5" s="1" t="s">
        <v>94</v>
      </c>
      <c r="F5" s="1" t="s">
        <v>77</v>
      </c>
      <c r="G5" s="1" t="s">
        <v>88</v>
      </c>
      <c r="H5" s="1" t="s">
        <v>148</v>
      </c>
      <c r="I5" s="1" t="s">
        <v>166</v>
      </c>
      <c r="J5" s="1" t="s">
        <v>150</v>
      </c>
      <c r="K5" s="1" t="s">
        <v>166</v>
      </c>
      <c r="L5" s="1" t="s">
        <v>166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167</v>
      </c>
      <c r="S5" s="1" t="s">
        <v>71</v>
      </c>
      <c r="T5" s="1" t="s">
        <v>156</v>
      </c>
      <c r="U5" s="1" t="s">
        <v>157</v>
      </c>
    </row>
    <row r="6" s="1" customFormat="1" spans="1:21">
      <c r="A6" s="1" t="s">
        <v>84</v>
      </c>
      <c r="B6" s="1" t="s">
        <v>77</v>
      </c>
      <c r="C6" s="1" t="s">
        <v>168</v>
      </c>
      <c r="D6" s="1" t="s">
        <v>169</v>
      </c>
      <c r="E6" s="1" t="s">
        <v>87</v>
      </c>
      <c r="F6" s="1" t="s">
        <v>77</v>
      </c>
      <c r="G6" s="1" t="s">
        <v>88</v>
      </c>
      <c r="H6" s="1" t="s">
        <v>148</v>
      </c>
      <c r="I6" s="1" t="s">
        <v>170</v>
      </c>
      <c r="J6" s="1" t="s">
        <v>150</v>
      </c>
      <c r="K6" s="1" t="s">
        <v>170</v>
      </c>
      <c r="L6" s="1" t="s">
        <v>170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171</v>
      </c>
      <c r="S6" s="1" t="s">
        <v>71</v>
      </c>
      <c r="T6" s="1" t="s">
        <v>156</v>
      </c>
      <c r="U6" s="1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2022-03-29T03:18:47Z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D5B838CA1CC94D7D84539BC72D438D1A</vt:lpwstr>
  </property>
</Properties>
</file>