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<sst xmlns="http://schemas.openxmlformats.org/spreadsheetml/2006/main" count="254" uniqueCount="132">
  <si>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</si>
  <si>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</si>
  <si>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</si>
  <si>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</si>
  <si>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</si>
  <si>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</si>
  <si>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</si>
  <si>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</si>
  <si>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</si>
  <si>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</si>
  <si>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</si>
  <si>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</si>
  <si>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</si>
  <si>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</si>
  <si>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</si>
  <si>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</si>
  <si>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</si>
  <si>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</si>
  <si>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</si>
  <si>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</si>
  <si>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</si>
  <si>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</si>
  <si>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</si>
  <si>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</si>
  <si>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</si>
  <si>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17579875852	</t>
  </si>
  <si>
    <t>Ctrip</t>
  </si>
  <si>
    <t>正常</t>
  </si>
  <si>
    <t>[香港]荃湾西如心酒店(Nina Hotel Tsuen Wan West)(1701575)</t>
  </si>
  <si>
    <t>高座海景客房&lt;双人入住&gt;&lt;内宾&gt;&lt;预付&gt;&lt;无早&gt;</t>
  </si>
  <si>
    <t>CNY</t>
  </si>
  <si>
    <t>PENG/CONG</t>
  </si>
  <si>
    <t>CA363220329CNY</t>
  </si>
  <si>
    <t>未提现</t>
  </si>
  <si>
    <t>携程开票</t>
  </si>
  <si>
    <t xml:space="preserve">2452664	</t>
  </si>
  <si>
    <t xml:space="preserve">	</t>
  </si>
  <si>
    <t xml:space="preserve">17589057576	</t>
  </si>
  <si>
    <t>[北京]IU酒店(北京西客站六里桥东地铁站店)(67318659)</t>
  </si>
  <si>
    <t>小U精致大床房&lt;双人入住&gt;&lt;内宾&gt;&lt;预付&gt;&lt;无早&gt;</t>
  </si>
  <si>
    <t>王亚沛</t>
  </si>
  <si>
    <t xml:space="preserve">17598883942	</t>
  </si>
  <si>
    <t>[佛山]宜尚酒店(佛山西樵山景区樵岭广场店)(83135943)</t>
  </si>
  <si>
    <t>宜馨大床房&lt;双人入住&gt;&lt;无早&gt;</t>
  </si>
  <si>
    <t>周浚枢</t>
  </si>
  <si>
    <t xml:space="preserve">2456972	</t>
  </si>
  <si>
    <t xml:space="preserve">acknowledge	</t>
  </si>
  <si>
    <t xml:space="preserve">17607518762	</t>
  </si>
  <si>
    <t>[德清]莫干山开元森泊度假乐园(88833495)</t>
  </si>
  <si>
    <t>哇哩哇国双床房(至少提前1天预订)&lt;日历房套餐高价值&gt;&lt;双早&gt;&lt;新酒店礼盒&gt;</t>
  </si>
  <si>
    <t>杨淳</t>
  </si>
  <si>
    <t xml:space="preserve">2459035	</t>
  </si>
  <si>
    <t xml:space="preserve">3422228	</t>
  </si>
  <si>
    <t>取消</t>
  </si>
  <si>
    <t xml:space="preserve">17629751321	</t>
  </si>
  <si>
    <t>[梅州]梅州麓湖山酒店(67856423)</t>
  </si>
  <si>
    <t>豪华大床房&lt;大床&gt;&lt;双人入住&gt;&lt;升级特惠&gt;&lt;双早&gt;&lt;新高价值日历房套餐&gt;&lt;新酒店礼盒&gt;</t>
  </si>
  <si>
    <t>徐雪萍</t>
  </si>
  <si>
    <t xml:space="preserve">876940	</t>
  </si>
  <si>
    <t xml:space="preserve">17640200417	</t>
  </si>
  <si>
    <t>豪华双床房&lt;双床&gt;&lt;双人入住&gt;&lt;升级特惠&gt;&lt;双早&gt;&lt;新高价值日历房套餐&gt;&lt;新酒店礼盒&gt;</t>
  </si>
  <si>
    <t>殷相玉</t>
  </si>
  <si>
    <t xml:space="preserve">880480	</t>
  </si>
  <si>
    <t xml:space="preserve">17641426266	</t>
  </si>
  <si>
    <t>[英德]英德石头酒店(78167352)</t>
  </si>
  <si>
    <t>湖景大床房&lt;双人入住&gt;&lt;双早&gt;</t>
  </si>
  <si>
    <t>刘建安</t>
  </si>
  <si>
    <t>，</t>
  </si>
  <si>
    <t>202203121426180022</t>
  </si>
  <si>
    <t>202203131406470020</t>
  </si>
  <si>
    <t>A220329095035481</t>
  </si>
  <si>
    <t>A220329095115481</t>
  </si>
  <si>
    <t>房集：i220329094933 547.5元</t>
  </si>
  <si>
    <t>CNY / HKD 当前参考汇率: 1.225735596</t>
  </si>
  <si>
    <t>总计：4590.6 CNY/
5626.86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</si>
  <si>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</si>
  <si>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</si>
  <si>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</si>
  <si>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</si>
  <si>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</si>
  <si>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</si>
  <si>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</si>
  <si>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</si>
  <si>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</si>
  <si>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</si>
  <si>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</si>
  <si>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</si>
  <si>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</si>
  <si>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</si>
  <si>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</si>
  <si>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</si>
  <si>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</si>
  <si>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</si>
  <si>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</si>
  <si>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2465185</t>
  </si>
  <si>
    <t>英德英石园石头酒店</t>
  </si>
  <si>
    <t>2022-03-14</t>
  </si>
  <si>
    <t>退房日周结</t>
  </si>
  <si>
    <t>230.00</t>
  </si>
  <si>
    <t>RMB</t>
  </si>
  <si>
    <t>0</t>
  </si>
  <si>
    <t>0.00</t>
  </si>
  <si>
    <t>携程国内直连(DD)</t>
  </si>
  <si>
    <t>01.011249</t>
  </si>
  <si>
    <t>2022-03-13 19:37:09</t>
  </si>
  <si>
    <t>否</t>
  </si>
  <si>
    <t>汇智国际旅游发展有限公司</t>
  </si>
  <si>
    <t>直采</t>
  </si>
  <si>
    <t>2022-03-10</t>
  </si>
  <si>
    <t>2459035</t>
  </si>
  <si>
    <t>莫干山开元森泊度假乐园</t>
  </si>
  <si>
    <t>790.00</t>
  </si>
  <si>
    <t>-790</t>
  </si>
  <si>
    <t>2022-03-10 09:40:39</t>
  </si>
  <si>
    <t>2022-03-09</t>
  </si>
  <si>
    <t>2456972</t>
  </si>
  <si>
    <t>宜尚酒店(佛山西樵山景区樵岭广场店)</t>
  </si>
  <si>
    <t>975.00</t>
  </si>
  <si>
    <t>2022-03-09 09:17:35</t>
  </si>
  <si>
    <t>2022-03-07</t>
  </si>
  <si>
    <t>2454689</t>
  </si>
  <si>
    <t>IU酒店(北京西客站六里桥东地铁站店)</t>
  </si>
  <si>
    <t>2022-03-12</t>
  </si>
  <si>
    <t>381.78</t>
  </si>
  <si>
    <t>2022-03-07 22:37:16</t>
  </si>
  <si>
    <t>直连</t>
  </si>
  <si>
    <t>2022-03-06</t>
  </si>
  <si>
    <t>2452664</t>
  </si>
  <si>
    <t>荃湾西如心酒店</t>
  </si>
  <si>
    <t>PENG CONG</t>
  </si>
  <si>
    <t>2456.32</t>
  </si>
  <si>
    <t>2022-03-06 20:17:47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</si>
</sst>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44632</v>
      </c>
      <c r="G2" s="6">
        <v>44634</v>
      </c>
      <c r="H2" s="4">
        <v>1</v>
      </c>
      <c r="I2" s="4">
        <v>2</v>
      </c>
      <c r="J2" s="4">
        <v>2</v>
      </c>
      <c r="K2" s="4" t="s">
        <v>30</v>
      </c>
      <c r="L2" s="4">
        <v>2456.32</v>
      </c>
      <c r="M2" s="4">
        <v>2456.32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44649</v>
      </c>
      <c r="T2" s="4" t="s">
        <v>34</v>
      </c>
      <c r="U2" s="4">
        <v>2456.32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44632</v>
      </c>
      <c r="G3" s="6">
        <v>44634</v>
      </c>
      <c r="H3" s="4">
        <v>1</v>
      </c>
      <c r="I3" s="4">
        <v>2</v>
      </c>
      <c r="J3" s="4">
        <v>2</v>
      </c>
      <c r="K3" s="4" t="s">
        <v>30</v>
      </c>
      <c r="L3" s="4">
        <v>381.78</v>
      </c>
      <c r="M3" s="4">
        <v>381.78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44627</v>
      </c>
      <c r="S3" s="6">
        <v>44649</v>
      </c>
      <c r="T3" s="4" t="s">
        <v>34</v>
      </c>
      <c r="U3" s="4">
        <v>381.78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44629</v>
      </c>
      <c r="G4" s="6">
        <v>44634</v>
      </c>
      <c r="H4" s="4">
        <v>1</v>
      </c>
      <c r="I4" s="4">
        <v>5</v>
      </c>
      <c r="J4" s="4">
        <v>5</v>
      </c>
      <c r="K4" s="4" t="s">
        <v>30</v>
      </c>
      <c r="L4" s="4">
        <v>975</v>
      </c>
      <c r="M4" s="4">
        <v>975</v>
      </c>
      <c r="N4" s="4" t="s">
        <v>44</v>
      </c>
      <c r="O4" s="4" t="s">
        <v>32</v>
      </c>
      <c r="P4" s="4" t="s">
        <v>33</v>
      </c>
      <c r="Q4" s="4">
        <v>0</v>
      </c>
      <c r="R4" s="7">
        <v>44629</v>
      </c>
      <c r="S4" s="6">
        <v>44649</v>
      </c>
      <c r="T4" s="4" t="s">
        <v>34</v>
      </c>
      <c r="U4" s="4">
        <v>975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44633</v>
      </c>
      <c r="G5" s="6">
        <v>44634</v>
      </c>
      <c r="H5" s="4">
        <v>1</v>
      </c>
      <c r="I5" s="4">
        <v>1</v>
      </c>
      <c r="J5" s="4">
        <v>1</v>
      </c>
      <c r="K5" s="4" t="s">
        <v>30</v>
      </c>
      <c r="L5" s="4">
        <v>790</v>
      </c>
      <c r="M5" s="4">
        <v>790</v>
      </c>
      <c r="N5" s="4" t="s">
        <v>50</v>
      </c>
      <c r="O5" s="4" t="s">
        <v>32</v>
      </c>
      <c r="P5" s="4" t="s">
        <v>33</v>
      </c>
      <c r="Q5" s="4">
        <v>0</v>
      </c>
      <c r="R5" s="7">
        <v>44630</v>
      </c>
      <c r="S5" s="6">
        <v>44649</v>
      </c>
      <c r="T5" s="4" t="s">
        <v>34</v>
      </c>
      <c r="U5" s="4">
        <v>790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47</v>
      </c>
      <c r="B6" s="4" t="s">
        <v>26</v>
      </c>
      <c r="C6" s="4" t="s">
        <v>53</v>
      </c>
      <c r="D6" s="4" t="s">
        <v>48</v>
      </c>
      <c r="E6" s="4" t="s">
        <v>49</v>
      </c>
      <c r="F6" s="6">
        <v>44633</v>
      </c>
      <c r="G6" s="6">
        <v>44634</v>
      </c>
      <c r="H6" s="4">
        <v>1</v>
      </c>
      <c r="I6" s="4">
        <v>1</v>
      </c>
      <c r="J6" s="4">
        <v>1</v>
      </c>
      <c r="K6" s="4" t="s">
        <v>30</v>
      </c>
      <c r="L6" s="4">
        <v>-790</v>
      </c>
      <c r="M6" s="4">
        <v>-790</v>
      </c>
      <c r="N6" s="4" t="s">
        <v>50</v>
      </c>
      <c r="O6" s="4" t="s">
        <v>32</v>
      </c>
      <c r="P6" s="4" t="s">
        <v>33</v>
      </c>
      <c r="Q6" s="4">
        <v>0</v>
      </c>
      <c r="R6" s="7">
        <v>44630</v>
      </c>
      <c r="S6" s="6">
        <v>44649</v>
      </c>
      <c r="T6" s="4" t="s">
        <v>34</v>
      </c>
      <c r="U6" s="4">
        <v>-790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44633</v>
      </c>
      <c r="G7" s="6">
        <v>44634</v>
      </c>
      <c r="H7" s="4">
        <v>1</v>
      </c>
      <c r="I7" s="4">
        <v>1</v>
      </c>
      <c r="J7" s="4">
        <v>1</v>
      </c>
      <c r="K7" s="4" t="s">
        <v>30</v>
      </c>
      <c r="L7" s="4">
        <v>270</v>
      </c>
      <c r="M7" s="4">
        <v>270</v>
      </c>
      <c r="N7" s="4" t="s">
        <v>57</v>
      </c>
      <c r="O7" s="4" t="s">
        <v>32</v>
      </c>
      <c r="P7" s="4" t="s">
        <v>33</v>
      </c>
      <c r="Q7" s="4">
        <v>0</v>
      </c>
      <c r="R7" s="7">
        <v>44632</v>
      </c>
      <c r="S7" s="6">
        <v>44649</v>
      </c>
      <c r="T7" s="4" t="s">
        <v>34</v>
      </c>
      <c r="U7" s="4">
        <v>270</v>
      </c>
      <c r="V7" s="4">
        <v>0</v>
      </c>
      <c r="W7" s="4">
        <v>0</v>
      </c>
      <c r="X7" s="4" t="s">
        <v>36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55</v>
      </c>
      <c r="E8" s="4" t="s">
        <v>60</v>
      </c>
      <c r="F8" s="6">
        <v>44633</v>
      </c>
      <c r="G8" s="6">
        <v>44634</v>
      </c>
      <c r="H8" s="4">
        <v>1</v>
      </c>
      <c r="I8" s="4">
        <v>1</v>
      </c>
      <c r="J8" s="4">
        <v>1</v>
      </c>
      <c r="K8" s="4" t="s">
        <v>30</v>
      </c>
      <c r="L8" s="4">
        <v>277.5</v>
      </c>
      <c r="M8" s="4">
        <v>277.5</v>
      </c>
      <c r="N8" s="4" t="s">
        <v>61</v>
      </c>
      <c r="O8" s="4" t="s">
        <v>32</v>
      </c>
      <c r="P8" s="4" t="s">
        <v>33</v>
      </c>
      <c r="Q8" s="4">
        <v>0</v>
      </c>
      <c r="R8" s="7">
        <v>44633</v>
      </c>
      <c r="S8" s="6">
        <v>44649</v>
      </c>
      <c r="T8" s="4" t="s">
        <v>34</v>
      </c>
      <c r="U8" s="4">
        <v>277.5</v>
      </c>
      <c r="V8" s="4">
        <v>0</v>
      </c>
      <c r="W8" s="4">
        <v>0</v>
      </c>
      <c r="X8" s="4" t="s">
        <v>36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44633</v>
      </c>
      <c r="G9" s="6">
        <v>44634</v>
      </c>
      <c r="H9" s="4">
        <v>1</v>
      </c>
      <c r="I9" s="4">
        <v>1</v>
      </c>
      <c r="J9" s="4">
        <v>1</v>
      </c>
      <c r="K9" s="4" t="s">
        <v>30</v>
      </c>
      <c r="L9" s="4">
        <v>230</v>
      </c>
      <c r="M9" s="4">
        <v>230</v>
      </c>
      <c r="N9" s="4" t="s">
        <v>66</v>
      </c>
      <c r="O9" s="4" t="s">
        <v>32</v>
      </c>
      <c r="P9" s="4" t="s">
        <v>33</v>
      </c>
      <c r="Q9" s="4">
        <v>0</v>
      </c>
      <c r="R9" s="7">
        <v>44633</v>
      </c>
      <c r="S9" s="6">
        <v>44649</v>
      </c>
      <c r="T9" s="4" t="s">
        <v>34</v>
      </c>
      <c r="U9" s="4">
        <v>230</v>
      </c>
      <c r="V9" s="4">
        <v>0</v>
      </c>
      <c r="W9" s="4">
        <v>0</v>
      </c>
      <c r="X9" s="4" t="s">
        <v>36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3" sqref="A13:F17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17579875852</v>
      </c>
      <c r="B2" s="6">
        <v>44632</v>
      </c>
      <c r="C2" s="6">
        <v>44634</v>
      </c>
      <c r="D2" s="4">
        <v>2456.32</v>
      </c>
      <c r="E2" s="4" t="str">
        <f>VLOOKUP(A2,HOP!A:L,12,0)</f>
        <v>2456.32</v>
      </c>
      <c r="F2" s="4" t="str">
        <f>VLOOKUP(A2,HOP!A:C,3,0)</f>
        <v>2452664</v>
      </c>
      <c r="G2" s="4">
        <f>D2-E2</f>
        <v>0</v>
      </c>
      <c r="H2" s="4" t="str">
        <f>$H$1&amp;F2</f>
        <v>，2452664</v>
      </c>
      <c r="I2" s="4" t="str">
        <f>VLOOKUP(A2,HOP!A:U,21,0)</f>
        <v>直连</v>
      </c>
    </row>
    <row r="3" s="4" customFormat="1" spans="1:9">
      <c r="A3" s="5">
        <v>17589057576</v>
      </c>
      <c r="B3" s="6">
        <v>44632</v>
      </c>
      <c r="C3" s="6">
        <v>44634</v>
      </c>
      <c r="D3" s="4">
        <v>381.78</v>
      </c>
      <c r="E3" s="4" t="str">
        <f>VLOOKUP(A3,HOP!A:L,12,0)</f>
        <v>381.78</v>
      </c>
      <c r="F3" s="4" t="str">
        <f>VLOOKUP(A3,HOP!A:C,3,0)</f>
        <v>2454689</v>
      </c>
      <c r="G3" s="4">
        <f t="shared" ref="G3:G8" si="0">D3-E3</f>
        <v>0</v>
      </c>
      <c r="H3" s="4" t="str">
        <f t="shared" ref="H3:H8" si="1">$H$1&amp;F3</f>
        <v>，2454689</v>
      </c>
      <c r="I3" s="4" t="str">
        <f>VLOOKUP(A3,HOP!A:U,21,0)</f>
        <v>直连</v>
      </c>
    </row>
    <row r="4" s="4" customFormat="1" spans="1:9">
      <c r="A4" s="5">
        <v>17598883942</v>
      </c>
      <c r="B4" s="6">
        <v>44629</v>
      </c>
      <c r="C4" s="6">
        <v>44634</v>
      </c>
      <c r="D4" s="4">
        <v>975</v>
      </c>
      <c r="E4" s="4" t="str">
        <f>VLOOKUP(A4,HOP!A:L,12,0)</f>
        <v>975.00</v>
      </c>
      <c r="F4" s="4" t="str">
        <f>VLOOKUP(A4,HOP!A:C,3,0)</f>
        <v>2456972</v>
      </c>
      <c r="G4" s="4">
        <f t="shared" si="0"/>
        <v>0</v>
      </c>
      <c r="H4" s="4" t="str">
        <f t="shared" si="1"/>
        <v>，2456972</v>
      </c>
      <c r="I4" s="4" t="str">
        <f>VLOOKUP(A4,HOP!A:U,21,0)</f>
        <v>直采</v>
      </c>
    </row>
    <row r="5" s="4" customFormat="1" hidden="1" spans="1:9">
      <c r="A5" s="5">
        <v>17607518762</v>
      </c>
      <c r="B5" s="6">
        <v>44633</v>
      </c>
      <c r="C5" s="6">
        <v>44634</v>
      </c>
      <c r="D5" s="4">
        <v>0</v>
      </c>
      <c r="E5" s="4" t="str">
        <f>VLOOKUP(A5,HOP!A:L,12,0)</f>
        <v>0.00</v>
      </c>
      <c r="F5" s="4" t="str">
        <f>VLOOKUP(A5,HOP!A:C,3,0)</f>
        <v>2459035</v>
      </c>
      <c r="G5" s="4">
        <f t="shared" si="0"/>
        <v>0</v>
      </c>
      <c r="H5" s="4" t="str">
        <f t="shared" si="1"/>
        <v>，2459035</v>
      </c>
      <c r="I5" s="4" t="str">
        <f>VLOOKUP(A5,HOP!A:U,21,0)</f>
        <v>直采</v>
      </c>
    </row>
    <row r="6" s="4" customFormat="1" hidden="1" spans="1:10">
      <c r="A6" s="5">
        <v>17629751321</v>
      </c>
      <c r="B6" s="6">
        <v>44633</v>
      </c>
      <c r="C6" s="6">
        <v>44634</v>
      </c>
      <c r="D6" s="4">
        <v>270</v>
      </c>
      <c r="E6" s="4">
        <v>270</v>
      </c>
      <c r="F6" s="8" t="s">
        <v>68</v>
      </c>
      <c r="G6" s="4">
        <f t="shared" si="0"/>
        <v>0</v>
      </c>
      <c r="H6" s="4" t="str">
        <f t="shared" si="1"/>
        <v>，202203121426180022</v>
      </c>
      <c r="I6" s="4" t="e">
        <f>VLOOKUP(A6,HOP!A:U,21,0)</f>
        <v>#N/A</v>
      </c>
      <c r="J6" s="4">
        <v>3.12</v>
      </c>
    </row>
    <row r="7" s="4" customFormat="1" hidden="1" spans="1:10">
      <c r="A7" s="5">
        <v>17640200417</v>
      </c>
      <c r="B7" s="6">
        <v>44633</v>
      </c>
      <c r="C7" s="6">
        <v>44634</v>
      </c>
      <c r="D7" s="4">
        <v>277.5</v>
      </c>
      <c r="E7" s="4">
        <v>277.5</v>
      </c>
      <c r="F7" s="8" t="s">
        <v>69</v>
      </c>
      <c r="G7" s="4">
        <f t="shared" si="0"/>
        <v>0</v>
      </c>
      <c r="H7" s="4" t="str">
        <f t="shared" si="1"/>
        <v>，202203131406470020</v>
      </c>
      <c r="I7" s="4" t="e">
        <f>VLOOKUP(A7,HOP!A:U,21,0)</f>
        <v>#N/A</v>
      </c>
      <c r="J7" s="4">
        <v>3.13</v>
      </c>
    </row>
    <row r="8" s="4" customFormat="1" spans="1:9">
      <c r="A8" s="5">
        <v>17641426266</v>
      </c>
      <c r="B8" s="6">
        <v>44633</v>
      </c>
      <c r="C8" s="6">
        <v>44634</v>
      </c>
      <c r="D8" s="4">
        <v>230</v>
      </c>
      <c r="E8" s="4" t="str">
        <f>VLOOKUP(A8,HOP!A:L,12,0)</f>
        <v>230.00</v>
      </c>
      <c r="F8" s="4" t="str">
        <f>VLOOKUP(A8,HOP!A:C,3,0)</f>
        <v>2465185</v>
      </c>
      <c r="G8" s="4">
        <f t="shared" si="0"/>
        <v>0</v>
      </c>
      <c r="H8" s="4" t="str">
        <f t="shared" si="1"/>
        <v>，2465185</v>
      </c>
      <c r="I8" s="4" t="str">
        <f>VLOOKUP(A8,HOP!A:U,21,0)</f>
        <v>直采</v>
      </c>
    </row>
    <row r="10" spans="4:4">
      <c r="D10" s="4">
        <f>SUM(D2:D9)</f>
        <v>4590.6</v>
      </c>
    </row>
    <row r="13" spans="1:6">
      <c r="A13" s="4" t="s">
        <v>70</v>
      </c>
      <c r="E13" s="4">
        <v>1205</v>
      </c>
      <c r="F13" s="4">
        <v>1477.01</v>
      </c>
    </row>
    <row r="14" spans="1:6">
      <c r="A14" s="4" t="s">
        <v>71</v>
      </c>
      <c r="E14" s="4">
        <v>2838.1</v>
      </c>
      <c r="F14" s="4">
        <v>3478.76</v>
      </c>
    </row>
    <row r="15" spans="1:6">
      <c r="A15" s="4" t="s">
        <v>72</v>
      </c>
      <c r="E15" s="4">
        <v>547.5</v>
      </c>
      <c r="F15" s="4">
        <v>671.09</v>
      </c>
    </row>
    <row r="16" spans="1:6">
      <c r="A16" s="4" t="s">
        <v>73</v>
      </c>
      <c r="E16" s="4">
        <f>SUBTOTAL(9,E13:E15)</f>
        <v>4590.6</v>
      </c>
      <c r="F16" s="4">
        <f>SUBTOTAL(9,F13:F15)</f>
        <v>5626.86</v>
      </c>
    </row>
    <row r="17" spans="1:1">
      <c r="A17" s="4" t="s">
        <v>74</v>
      </c>
    </row>
  </sheetData>
  <autoFilter ref="A1:XFD17">
    <filterColumn colId="3">
      <filters blank="1">
        <filter val="230"/>
        <filter val="270"/>
        <filter val="2456.32"/>
        <filter val="975"/>
        <filter val="277.5"/>
        <filter val="4590.6"/>
        <filter val="381.78"/>
      </filters>
    </filterColumn>
    <filterColumn colId="8">
      <filters blank="1">
        <filter val="直采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</row>
    <row r="2" s="1" customFormat="1" spans="1:21">
      <c r="A2" s="3">
        <v>17641426266</v>
      </c>
      <c r="B2" s="1" t="s">
        <v>93</v>
      </c>
      <c r="C2" s="1" t="s">
        <v>94</v>
      </c>
      <c r="D2" s="1" t="s">
        <v>95</v>
      </c>
      <c r="E2" s="1" t="s">
        <v>66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</row>
    <row r="3" s="1" customFormat="1" spans="1:21">
      <c r="A3" s="3">
        <v>17607518762</v>
      </c>
      <c r="B3" s="1" t="s">
        <v>108</v>
      </c>
      <c r="C3" s="1" t="s">
        <v>109</v>
      </c>
      <c r="D3" s="1" t="s">
        <v>110</v>
      </c>
      <c r="E3" s="1" t="s">
        <v>50</v>
      </c>
      <c r="F3" s="1" t="s">
        <v>93</v>
      </c>
      <c r="G3" s="1" t="s">
        <v>96</v>
      </c>
      <c r="H3" s="1" t="s">
        <v>97</v>
      </c>
      <c r="I3" s="1" t="s">
        <v>111</v>
      </c>
      <c r="J3" s="1" t="s">
        <v>99</v>
      </c>
      <c r="K3" s="1" t="s">
        <v>111</v>
      </c>
      <c r="L3" s="1" t="s">
        <v>101</v>
      </c>
      <c r="M3" s="1" t="s">
        <v>112</v>
      </c>
      <c r="N3" s="1" t="s">
        <v>112</v>
      </c>
      <c r="O3" s="1" t="s">
        <v>101</v>
      </c>
      <c r="P3" s="1" t="s">
        <v>102</v>
      </c>
      <c r="Q3" s="1" t="s">
        <v>103</v>
      </c>
      <c r="R3" s="1" t="s">
        <v>113</v>
      </c>
      <c r="S3" s="1" t="s">
        <v>105</v>
      </c>
      <c r="T3" s="1" t="s">
        <v>106</v>
      </c>
      <c r="U3" s="1" t="s">
        <v>107</v>
      </c>
    </row>
    <row r="4" s="1" customFormat="1" spans="1:21">
      <c r="A4" s="3">
        <v>17598883942</v>
      </c>
      <c r="B4" s="1" t="s">
        <v>114</v>
      </c>
      <c r="C4" s="1" t="s">
        <v>115</v>
      </c>
      <c r="D4" s="1" t="s">
        <v>116</v>
      </c>
      <c r="E4" s="1" t="s">
        <v>44</v>
      </c>
      <c r="F4" s="1" t="s">
        <v>114</v>
      </c>
      <c r="G4" s="1" t="s">
        <v>96</v>
      </c>
      <c r="H4" s="1" t="s">
        <v>97</v>
      </c>
      <c r="I4" s="1" t="s">
        <v>117</v>
      </c>
      <c r="J4" s="1" t="s">
        <v>99</v>
      </c>
      <c r="K4" s="1" t="s">
        <v>117</v>
      </c>
      <c r="L4" s="1" t="s">
        <v>117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118</v>
      </c>
      <c r="S4" s="1" t="s">
        <v>105</v>
      </c>
      <c r="T4" s="1" t="s">
        <v>106</v>
      </c>
      <c r="U4" s="1" t="s">
        <v>107</v>
      </c>
    </row>
    <row r="5" s="1" customFormat="1" spans="1:21">
      <c r="A5" s="3">
        <v>17589057576</v>
      </c>
      <c r="B5" s="1" t="s">
        <v>119</v>
      </c>
      <c r="C5" s="1" t="s">
        <v>120</v>
      </c>
      <c r="D5" s="1" t="s">
        <v>121</v>
      </c>
      <c r="E5" s="1" t="s">
        <v>40</v>
      </c>
      <c r="F5" s="1" t="s">
        <v>122</v>
      </c>
      <c r="G5" s="1" t="s">
        <v>96</v>
      </c>
      <c r="H5" s="1" t="s">
        <v>97</v>
      </c>
      <c r="I5" s="1" t="s">
        <v>123</v>
      </c>
      <c r="J5" s="1" t="s">
        <v>99</v>
      </c>
      <c r="K5" s="1" t="s">
        <v>123</v>
      </c>
      <c r="L5" s="1" t="s">
        <v>123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124</v>
      </c>
      <c r="S5" s="1" t="s">
        <v>105</v>
      </c>
      <c r="T5" s="1" t="s">
        <v>106</v>
      </c>
      <c r="U5" s="1" t="s">
        <v>125</v>
      </c>
    </row>
    <row r="6" s="1" customFormat="1" spans="1:21">
      <c r="A6" s="3">
        <v>17579875852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122</v>
      </c>
      <c r="G6" s="1" t="s">
        <v>96</v>
      </c>
      <c r="H6" s="1" t="s">
        <v>97</v>
      </c>
      <c r="I6" s="1" t="s">
        <v>130</v>
      </c>
      <c r="J6" s="1" t="s">
        <v>99</v>
      </c>
      <c r="K6" s="1" t="s">
        <v>130</v>
      </c>
      <c r="L6" s="1" t="s">
        <v>130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131</v>
      </c>
      <c r="S6" s="1" t="s">
        <v>105</v>
      </c>
      <c r="T6" s="1" t="s">
        <v>106</v>
      </c>
      <c r="U6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2022-03-29T01:41:17Z</dcterms:created>
  <dcterms:modified xsi:type="dcterms:W3CDTF">2022-03-29T01:50:46Z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BD7977FE7A84445996FCF03A2C77C2DF</vt:lpwstr>
  </property>
  <property fmtid="{D5CDD505-2E9C-101B-9397-08002B2CF9AE}" pid="3" name="KSOProductBuildVer">
    <vt:lpwstr>2052-11.1.0.11365</vt:lpwstr>
  </property>
</Properties>
</file>