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<sst xmlns="http://schemas.openxmlformats.org/spreadsheetml/2006/main" count="290" uniqueCount="140">
  <si>
    <t>去哪儿网酒店预付对账单</t>
  </si>
  <si>
    <t>供应商名称：</t>
  </si>
  <si>
    <t>港丰国际</t>
  </si>
  <si>
    <t>结算周期：</t>
  </si>
  <si>
    <t>2022-03-21至2022-03-27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</si>
  <si>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</si>
  <si>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</si>
  <si>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</si>
  <si>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</si>
  <si>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</si>
  <si>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</si>
  <si>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</si>
  <si>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</si>
  <si>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</si>
  <si>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</si>
  <si>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</si>
  <si>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</si>
  <si>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</si>
  <si>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</si>
  <si>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</si>
  <si>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¥5,527.00</t>
  </si>
  <si>
    <t>¥598.00</t>
  </si>
  <si>
    <t>¥4,929.00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</si>
  <si>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</si>
  <si>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</si>
  <si>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</si>
  <si>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</si>
  <si>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</si>
  <si>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</si>
  <si>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</si>
  <si>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</si>
  <si>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</si>
  <si>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</si>
  <si>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</si>
  <si>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</si>
  <si>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</si>
  <si>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</si>
  <si>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</si>
  <si>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</si>
  <si>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</si>
  <si>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</si>
  <si>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</si>
  <si>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</si>
  <si>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</si>
  <si>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</si>
  <si>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</si>
  <si>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</si>
  <si>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</si>
  <si>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</si>
  <si>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</si>
  <si>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</si>
  <si>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</si>
  <si>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</si>
  <si>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</si>
  <si>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</si>
  <si>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</si>
  <si>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</si>
  <si>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</si>
  <si>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</si>
  <si>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</si>
  <si>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</si>
  <si>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</si>
  <si>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</si>
  <si>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</si>
  <si>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</si>
  <si>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</si>
  <si>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</si>
  <si>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</si>
  <si>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</si>
  <si>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702940755658</t>
  </si>
  <si>
    <t>2473310</t>
  </si>
  <si>
    <t>酒店预付</t>
  </si>
  <si>
    <t>否</t>
  </si>
  <si>
    <t>普通</t>
  </si>
  <si>
    <t>158583773</t>
  </si>
  <si>
    <t>新加坡怡阁大酒店，良木园酒店集团成员 (Staycation Approved)</t>
  </si>
  <si>
    <t>1619975</t>
  </si>
  <si>
    <t>LIU/DA</t>
  </si>
  <si>
    <t>2022-03-18</t>
  </si>
  <si>
    <t>2022-03-23</t>
  </si>
  <si>
    <t>¥5,095.00</t>
  </si>
  <si>
    <t>¥550.00</t>
  </si>
  <si>
    <t>¥4,545.00</t>
  </si>
  <si>
    <t>Superior Triple</t>
  </si>
  <si>
    <t>WEBSITE</t>
  </si>
  <si>
    <t>702945809288</t>
  </si>
  <si>
    <t>2479158</t>
  </si>
  <si>
    <t>815945857</t>
  </si>
  <si>
    <t>威灵酒店</t>
  </si>
  <si>
    <t>YU/LIKUN|CHEN/HONGBING</t>
  </si>
  <si>
    <t>2022-03-25</t>
  </si>
  <si>
    <t>¥432.00</t>
  </si>
  <si>
    <t>¥48.00</t>
  </si>
  <si>
    <t>¥384.00</t>
  </si>
  <si>
    <t>classic twin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</si>
  <si>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</si>
  <si>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</si>
  <si>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</si>
  <si>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</si>
  <si>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</si>
  <si>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</si>
  <si>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</si>
  <si>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</si>
  <si>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</si>
  <si>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</si>
  <si>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</si>
  <si>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A220329112355414</t>
  </si>
  <si>
    <r>
      <t>总计：</t>
    </r>
    <r>
      <rPr>
        <sz val="10"/>
        <rFont val="Arial"/>
        <charset val="134"/>
      </rPr>
      <t>4929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</si>
  <si>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</si>
  <si>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</si>
  <si>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</si>
  <si>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</si>
  <si>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</si>
  <si>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</si>
  <si>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</si>
  <si>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</si>
  <si>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</si>
  <si>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</si>
  <si>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</si>
  <si>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</si>
  <si>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</si>
  <si>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</si>
  <si>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</si>
  <si>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</si>
  <si>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</si>
  <si>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YU LIKUN,CHEN HONGBING</t>
  </si>
  <si>
    <t>退房日周结</t>
  </si>
  <si>
    <t>384.00</t>
  </si>
  <si>
    <t>RMB</t>
  </si>
  <si>
    <t>0</t>
  </si>
  <si>
    <t>0.00</t>
  </si>
  <si>
    <t>去哪儿直连</t>
  </si>
  <si>
    <t>31</t>
  </si>
  <si>
    <t>2022-03-23 11:58:12</t>
  </si>
  <si>
    <t>汇智国际旅游发展有限公司</t>
  </si>
  <si>
    <t>直连</t>
  </si>
  <si>
    <t>怡阁酒店</t>
  </si>
  <si>
    <t>LIU DA</t>
  </si>
  <si>
    <t>4545.00</t>
  </si>
  <si>
    <t>2022-03-18 20:02:43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</si>
</sst>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23527C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4" borderId="1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32" fillId="38" borderId="15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4" t="s">
        <v>60</v>
      </c>
      <c r="Y1" s="4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5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79</v>
      </c>
      <c r="P3" s="7" t="s">
        <v>90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4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22" sqref="E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105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4545</v>
      </c>
      <c r="E2" t="str">
        <f>VLOOKUP(A2,HOP!A:L,12,0)</f>
        <v>4545.00</v>
      </c>
      <c r="F2" t="str">
        <f>VLOOKUP(A2,HOP!A:C,3,0)</f>
        <v>2473310</v>
      </c>
      <c r="G2">
        <f>D2-E2</f>
        <v>0</v>
      </c>
      <c r="H2" t="str">
        <f>$H$1&amp;F2</f>
        <v>，2473310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79</v>
      </c>
      <c r="C3" s="7" t="s">
        <v>90</v>
      </c>
      <c r="D3" s="3">
        <v>384</v>
      </c>
      <c r="E3" t="str">
        <f>VLOOKUP(A3,HOP!A:L,12,0)</f>
        <v>384.00</v>
      </c>
      <c r="F3" t="str">
        <f>VLOOKUP(A3,HOP!A:C,3,0)</f>
        <v>2479158</v>
      </c>
      <c r="G3">
        <f>D3-E3</f>
        <v>0</v>
      </c>
      <c r="H3" t="str">
        <f>$H$1&amp;F3</f>
        <v>，2479158</v>
      </c>
      <c r="I3" t="str">
        <f>VLOOKUP(A3,HOP!A:U,21,0)</f>
        <v>直连</v>
      </c>
    </row>
    <row r="5" spans="4:4">
      <c r="D5" s="3">
        <f>SUM(D2:D4)</f>
        <v>4929</v>
      </c>
    </row>
    <row r="6" ht="14.25" spans="4:4">
      <c r="D6" s="8" t="s">
        <v>22</v>
      </c>
    </row>
    <row r="9" ht="13.5" spans="1:1">
      <c r="A9" s="9" t="s">
        <v>106</v>
      </c>
    </row>
    <row r="10" spans="1:1">
      <c r="A10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108</v>
      </c>
      <c r="B1" s="2" t="s">
        <v>109</v>
      </c>
      <c r="C1" s="2" t="s">
        <v>110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</row>
    <row r="2" s="1" customFormat="1" spans="1:21">
      <c r="A2" s="1" t="s">
        <v>85</v>
      </c>
      <c r="B2" s="1" t="s">
        <v>79</v>
      </c>
      <c r="C2" s="1" t="s">
        <v>86</v>
      </c>
      <c r="D2" s="1" t="s">
        <v>88</v>
      </c>
      <c r="E2" s="1" t="s">
        <v>125</v>
      </c>
      <c r="F2" s="1" t="s">
        <v>79</v>
      </c>
      <c r="G2" s="1" t="s">
        <v>90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134</v>
      </c>
      <c r="U2" s="1" t="s">
        <v>135</v>
      </c>
    </row>
    <row r="3" s="1" customFormat="1" spans="1:21">
      <c r="A3" s="1" t="s">
        <v>69</v>
      </c>
      <c r="B3" s="1" t="s">
        <v>78</v>
      </c>
      <c r="C3" s="1" t="s">
        <v>70</v>
      </c>
      <c r="D3" s="1" t="s">
        <v>136</v>
      </c>
      <c r="E3" s="1" t="s">
        <v>137</v>
      </c>
      <c r="F3" s="1" t="s">
        <v>78</v>
      </c>
      <c r="G3" s="1" t="s">
        <v>79</v>
      </c>
      <c r="H3" s="1" t="s">
        <v>126</v>
      </c>
      <c r="I3" s="1" t="s">
        <v>138</v>
      </c>
      <c r="J3" s="1" t="s">
        <v>128</v>
      </c>
      <c r="K3" s="1" t="s">
        <v>138</v>
      </c>
      <c r="L3" s="1" t="s">
        <v>138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139</v>
      </c>
      <c r="S3" s="1" t="s">
        <v>72</v>
      </c>
      <c r="T3" s="1" t="s">
        <v>134</v>
      </c>
      <c r="U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2022-03-29T08:56:04Z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13A5273B86D44D47B4123F5D25F81AD7</vt:lpwstr>
  </property>
</Properties>
</file>