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<sst xmlns="http://schemas.openxmlformats.org/spreadsheetml/2006/main" count="148" uniqueCount="88">
  <si>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</si>
  <si>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</si>
  <si>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</si>
  <si>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</si>
  <si>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</si>
  <si>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</si>
  <si>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</si>
  <si>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</si>
  <si>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</si>
  <si>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</si>
  <si>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</si>
  <si>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</si>
  <si>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</si>
  <si>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</si>
  <si>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</si>
  <si>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</si>
  <si>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</si>
  <si>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</si>
  <si>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</si>
  <si>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</si>
  <si>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</si>
  <si>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</si>
  <si>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</si>
  <si>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</si>
  <si>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</si>
  <si>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17642572332	</t>
  </si>
  <si>
    <t>Ctrip</t>
  </si>
  <si>
    <t>正常</t>
  </si>
  <si>
    <t>[梅州]梅州麓湖山酒店(67856423)</t>
  </si>
  <si>
    <t>豪华大床房&lt;大床&gt;&lt;双人入住&gt;&lt;升级特惠&gt;&lt;双早&gt;&lt;新高价值日历房套餐&gt;&lt;新酒店礼盒&gt;</t>
  </si>
  <si>
    <t>CNY</t>
  </si>
  <si>
    <t>徐雪萍</t>
  </si>
  <si>
    <t>CA363220330CNY</t>
  </si>
  <si>
    <t>未提现</t>
  </si>
  <si>
    <t>携程开票</t>
  </si>
  <si>
    <t xml:space="preserve">	</t>
  </si>
  <si>
    <t>取消</t>
  </si>
  <si>
    <t xml:space="preserve">17646829195	</t>
  </si>
  <si>
    <t xml:space="preserve">17648549630	</t>
  </si>
  <si>
    <t>[梅州]梅州客天下艺术家园酒店(83268462)</t>
  </si>
  <si>
    <t>客家民俗双床房&lt;双床&gt;&lt;超值特惠&gt;&lt;双人入住&gt;&lt;日历房套餐高价值&gt;&lt;双早&gt;&lt;新酒店礼盒&gt;</t>
  </si>
  <si>
    <t>苏镇杰</t>
  </si>
  <si>
    <t xml:space="preserve">2466820	</t>
  </si>
  <si>
    <t xml:space="preserve">686310	</t>
  </si>
  <si>
    <t xml:space="preserve">17648913001	</t>
  </si>
  <si>
    <t>[琼海]椰风金隆酒店(琼海银海路旗舰店)(78177090)</t>
  </si>
  <si>
    <t>豪华大床房&lt;双人入住&gt;&lt;无早&gt;</t>
  </si>
  <si>
    <t>黄蓝</t>
  </si>
  <si>
    <t xml:space="preserve">2466972	</t>
  </si>
  <si>
    <t>，</t>
  </si>
  <si>
    <t>202203141343140020</t>
  </si>
  <si>
    <t>A220330092723481</t>
  </si>
  <si>
    <t>房集：i220330092650 270元</t>
  </si>
  <si>
    <t>CNY / HKD 当前参考汇率: 1.227458509</t>
  </si>
  <si>
    <t>总计：588.2 CNY/
721.99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</si>
  <si>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</si>
  <si>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</si>
  <si>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</si>
  <si>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</si>
  <si>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</si>
  <si>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</si>
  <si>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</si>
  <si>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</si>
  <si>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</si>
  <si>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</si>
  <si>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</si>
  <si>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</si>
  <si>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</si>
  <si>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</si>
  <si>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</si>
  <si>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</si>
  <si>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</si>
  <si>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</si>
  <si>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2022-03-14</t>
  </si>
  <si>
    <t>2466820</t>
  </si>
  <si>
    <t>梅州客天下艺术家园酒店</t>
  </si>
  <si>
    <t>2022-03-15</t>
  </si>
  <si>
    <t>退房日周结</t>
  </si>
  <si>
    <t>318.20</t>
  </si>
  <si>
    <t>RMB</t>
  </si>
  <si>
    <t>0</t>
  </si>
  <si>
    <t>0.00</t>
  </si>
  <si>
    <t>携程国内直连(DD)</t>
  </si>
  <si>
    <t>01.011249</t>
  </si>
  <si>
    <t>2022-03-14 20:07:20</t>
  </si>
  <si>
    <t>否</t>
  </si>
  <si>
    <t>汇智国际旅游发展有限公司</t>
  </si>
  <si>
    <t>直采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</si>
</sst>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8" borderId="1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15" borderId="3" applyNumberFormat="0" applyAlignment="0" applyProtection="0">
      <alignment vertical="center"/>
    </xf>
    <xf numFmtId="0" fontId="16" fillId="15" borderId="2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44634</v>
      </c>
      <c r="G2" s="6">
        <v>44635</v>
      </c>
      <c r="H2" s="4">
        <v>1</v>
      </c>
      <c r="I2" s="4">
        <v>1</v>
      </c>
      <c r="J2" s="4">
        <v>1</v>
      </c>
      <c r="K2" s="4" t="s">
        <v>30</v>
      </c>
      <c r="L2" s="4">
        <v>270</v>
      </c>
      <c r="M2" s="4">
        <v>270</v>
      </c>
      <c r="N2" s="4" t="s">
        <v>31</v>
      </c>
      <c r="O2" s="4" t="s">
        <v>32</v>
      </c>
      <c r="P2" s="4" t="s">
        <v>33</v>
      </c>
      <c r="Q2" s="4">
        <v>0</v>
      </c>
      <c r="R2" s="7">
        <v>44634</v>
      </c>
      <c r="S2" s="6">
        <v>44650</v>
      </c>
      <c r="T2" s="4" t="s">
        <v>34</v>
      </c>
      <c r="U2" s="4">
        <v>270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44634</v>
      </c>
      <c r="G3" s="6">
        <v>44635</v>
      </c>
      <c r="H3" s="4">
        <v>1</v>
      </c>
      <c r="I3" s="4">
        <v>1</v>
      </c>
      <c r="J3" s="4">
        <v>1</v>
      </c>
      <c r="K3" s="4" t="s">
        <v>30</v>
      </c>
      <c r="L3" s="4">
        <v>-270</v>
      </c>
      <c r="M3" s="4">
        <v>-270</v>
      </c>
      <c r="N3" s="4" t="s">
        <v>31</v>
      </c>
      <c r="O3" s="4" t="s">
        <v>32</v>
      </c>
      <c r="P3" s="4" t="s">
        <v>33</v>
      </c>
      <c r="Q3" s="4">
        <v>0</v>
      </c>
      <c r="R3" s="7">
        <v>44634</v>
      </c>
      <c r="S3" s="6">
        <v>44650</v>
      </c>
      <c r="T3" s="4" t="s">
        <v>34</v>
      </c>
      <c r="U3" s="4">
        <v>-270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44634</v>
      </c>
      <c r="G4" s="6">
        <v>44635</v>
      </c>
      <c r="H4" s="4">
        <v>1</v>
      </c>
      <c r="I4" s="4">
        <v>1</v>
      </c>
      <c r="J4" s="4">
        <v>1</v>
      </c>
      <c r="K4" s="4" t="s">
        <v>30</v>
      </c>
      <c r="L4" s="4">
        <v>270</v>
      </c>
      <c r="M4" s="4">
        <v>270</v>
      </c>
      <c r="N4" s="4" t="s">
        <v>31</v>
      </c>
      <c r="O4" s="4" t="s">
        <v>32</v>
      </c>
      <c r="P4" s="4" t="s">
        <v>33</v>
      </c>
      <c r="Q4" s="4">
        <v>0</v>
      </c>
      <c r="R4" s="7">
        <v>44634</v>
      </c>
      <c r="S4" s="6">
        <v>44650</v>
      </c>
      <c r="T4" s="4" t="s">
        <v>34</v>
      </c>
      <c r="U4" s="4">
        <v>270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38</v>
      </c>
      <c r="B5" s="4" t="s">
        <v>26</v>
      </c>
      <c r="C5" s="4" t="s">
        <v>27</v>
      </c>
      <c r="D5" s="4" t="s">
        <v>39</v>
      </c>
      <c r="E5" s="4" t="s">
        <v>40</v>
      </c>
      <c r="F5" s="6">
        <v>44634</v>
      </c>
      <c r="G5" s="6">
        <v>44635</v>
      </c>
      <c r="H5" s="4">
        <v>1</v>
      </c>
      <c r="I5" s="4">
        <v>1</v>
      </c>
      <c r="J5" s="4">
        <v>1</v>
      </c>
      <c r="K5" s="4" t="s">
        <v>30</v>
      </c>
      <c r="L5" s="4">
        <v>318.2</v>
      </c>
      <c r="M5" s="4">
        <v>318.2</v>
      </c>
      <c r="N5" s="4" t="s">
        <v>41</v>
      </c>
      <c r="O5" s="4" t="s">
        <v>32</v>
      </c>
      <c r="P5" s="4" t="s">
        <v>33</v>
      </c>
      <c r="Q5" s="4">
        <v>0</v>
      </c>
      <c r="R5" s="7">
        <v>44634</v>
      </c>
      <c r="S5" s="6">
        <v>44650</v>
      </c>
      <c r="T5" s="4" t="s">
        <v>34</v>
      </c>
      <c r="U5" s="4">
        <v>318.2</v>
      </c>
      <c r="V5" s="4">
        <v>0</v>
      </c>
      <c r="W5" s="4">
        <v>0</v>
      </c>
      <c r="X5" s="4" t="s">
        <v>42</v>
      </c>
      <c r="Y5" s="4" t="s">
        <v>43</v>
      </c>
    </row>
    <row r="6" s="4" customFormat="1" spans="1:25">
      <c r="A6" s="4" t="s">
        <v>44</v>
      </c>
      <c r="B6" s="4" t="s">
        <v>26</v>
      </c>
      <c r="C6" s="4" t="s">
        <v>27</v>
      </c>
      <c r="D6" s="4" t="s">
        <v>45</v>
      </c>
      <c r="E6" s="4" t="s">
        <v>46</v>
      </c>
      <c r="F6" s="6">
        <v>44634</v>
      </c>
      <c r="G6" s="6">
        <v>44635</v>
      </c>
      <c r="H6" s="4">
        <v>1</v>
      </c>
      <c r="I6" s="4">
        <v>1</v>
      </c>
      <c r="J6" s="4">
        <v>1</v>
      </c>
      <c r="K6" s="4" t="s">
        <v>30</v>
      </c>
      <c r="L6" s="4">
        <v>246</v>
      </c>
      <c r="M6" s="4">
        <v>246</v>
      </c>
      <c r="N6" s="4" t="s">
        <v>47</v>
      </c>
      <c r="O6" s="4" t="s">
        <v>32</v>
      </c>
      <c r="P6" s="4" t="s">
        <v>33</v>
      </c>
      <c r="Q6" s="4">
        <v>0</v>
      </c>
      <c r="R6" s="7">
        <v>44634</v>
      </c>
      <c r="S6" s="6">
        <v>44650</v>
      </c>
      <c r="T6" s="4" t="s">
        <v>34</v>
      </c>
      <c r="U6" s="4">
        <v>246</v>
      </c>
      <c r="V6" s="4">
        <v>0</v>
      </c>
      <c r="W6" s="4">
        <v>0</v>
      </c>
      <c r="X6" s="4" t="s">
        <v>48</v>
      </c>
      <c r="Y6" s="4" t="s">
        <v>35</v>
      </c>
    </row>
    <row r="7" s="4" customFormat="1" spans="1:25">
      <c r="A7" s="4" t="s">
        <v>44</v>
      </c>
      <c r="B7" s="4" t="s">
        <v>26</v>
      </c>
      <c r="C7" s="4" t="s">
        <v>36</v>
      </c>
      <c r="D7" s="4" t="s">
        <v>45</v>
      </c>
      <c r="E7" s="4" t="s">
        <v>46</v>
      </c>
      <c r="F7" s="6">
        <v>44634</v>
      </c>
      <c r="G7" s="6">
        <v>44635</v>
      </c>
      <c r="H7" s="4">
        <v>1</v>
      </c>
      <c r="I7" s="4">
        <v>1</v>
      </c>
      <c r="J7" s="4">
        <v>1</v>
      </c>
      <c r="K7" s="4" t="s">
        <v>30</v>
      </c>
      <c r="L7" s="4">
        <v>-246</v>
      </c>
      <c r="M7" s="4">
        <v>-246</v>
      </c>
      <c r="N7" s="4" t="s">
        <v>47</v>
      </c>
      <c r="O7" s="4" t="s">
        <v>32</v>
      </c>
      <c r="P7" s="4" t="s">
        <v>33</v>
      </c>
      <c r="Q7" s="4">
        <v>0</v>
      </c>
      <c r="R7" s="7">
        <v>44634</v>
      </c>
      <c r="S7" s="6">
        <v>44650</v>
      </c>
      <c r="T7" s="4" t="s">
        <v>34</v>
      </c>
      <c r="U7" s="4">
        <v>-246</v>
      </c>
      <c r="V7" s="4">
        <v>0</v>
      </c>
      <c r="W7" s="4">
        <v>0</v>
      </c>
      <c r="X7" s="4" t="s">
        <v>48</v>
      </c>
      <c r="Y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"/>
  <sheetViews>
    <sheetView tabSelected="1" workbookViewId="0">
      <selection activeCell="F11" sqref="F11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hidden="1" spans="1:9">
      <c r="A2" s="5">
        <v>17642572332</v>
      </c>
      <c r="B2" s="6">
        <v>44634</v>
      </c>
      <c r="C2" s="6">
        <v>44635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10">
      <c r="A3" s="5">
        <v>17646829195</v>
      </c>
      <c r="B3" s="6">
        <v>44634</v>
      </c>
      <c r="C3" s="6">
        <v>44635</v>
      </c>
      <c r="D3" s="4">
        <v>270</v>
      </c>
      <c r="E3" s="4">
        <v>270</v>
      </c>
      <c r="F3" s="8" t="s">
        <v>50</v>
      </c>
      <c r="G3" s="4">
        <f>D3-E3</f>
        <v>0</v>
      </c>
      <c r="H3" s="4" t="str">
        <f>$H$1&amp;F3</f>
        <v>，202203141343140020</v>
      </c>
      <c r="I3" s="4" t="e">
        <f>VLOOKUP(A3,HOP!A:U,21,0)</f>
        <v>#N/A</v>
      </c>
      <c r="J3" s="4">
        <v>3.14</v>
      </c>
    </row>
    <row r="4" s="4" customFormat="1" spans="1:9">
      <c r="A4" s="5">
        <v>17648549630</v>
      </c>
      <c r="B4" s="6">
        <v>44634</v>
      </c>
      <c r="C4" s="6">
        <v>44635</v>
      </c>
      <c r="D4" s="4">
        <v>318.2</v>
      </c>
      <c r="E4" s="4" t="str">
        <f>VLOOKUP(A4,HOP!A:L,12,0)</f>
        <v>318.20</v>
      </c>
      <c r="F4" s="4" t="str">
        <f>VLOOKUP(A4,HOP!A:C,3,0)</f>
        <v>2466820</v>
      </c>
      <c r="G4" s="4">
        <f>D4-E4</f>
        <v>0</v>
      </c>
      <c r="H4" s="4" t="str">
        <f>$H$1&amp;F4</f>
        <v>，2466820</v>
      </c>
      <c r="I4" s="4" t="str">
        <f>VLOOKUP(A4,HOP!A:U,21,0)</f>
        <v>直采</v>
      </c>
    </row>
    <row r="5" s="4" customFormat="1" hidden="1" spans="1:9">
      <c r="A5" s="5">
        <v>17648913001</v>
      </c>
      <c r="B5" s="6">
        <v>44634</v>
      </c>
      <c r="C5" s="6">
        <v>44635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VLOOKUP(A5,HOP!A:U,21,0)</f>
        <v>#N/A</v>
      </c>
    </row>
    <row r="7" spans="4:4">
      <c r="D7" s="4">
        <f>SUM(D2:D6)</f>
        <v>588.2</v>
      </c>
    </row>
    <row r="11" spans="1:6">
      <c r="A11" s="4" t="s">
        <v>51</v>
      </c>
      <c r="E11" s="4">
        <v>318.2</v>
      </c>
      <c r="F11" s="4">
        <v>390.58</v>
      </c>
    </row>
    <row r="12" spans="1:6">
      <c r="A12" s="4" t="s">
        <v>52</v>
      </c>
      <c r="E12" s="4">
        <v>270</v>
      </c>
      <c r="F12" s="4">
        <v>331.41</v>
      </c>
    </row>
    <row r="13" spans="1:6">
      <c r="A13" s="4" t="s">
        <v>53</v>
      </c>
      <c r="E13" s="4">
        <f>SUBTOTAL(9,E11:E12)</f>
        <v>588.2</v>
      </c>
      <c r="F13" s="4">
        <f>SUBTOTAL(9,F11:F12)</f>
        <v>721.99</v>
      </c>
    </row>
    <row r="14" spans="1:1">
      <c r="A14" s="4" t="s">
        <v>54</v>
      </c>
    </row>
  </sheetData>
  <autoFilter ref="A1:XFD7">
    <filterColumn colId="3">
      <filters blank="1">
        <filter val="270"/>
        <filter val="318.2"/>
        <filter val="588.2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55</v>
      </c>
      <c r="B1" s="2" t="s">
        <v>56</v>
      </c>
      <c r="C1" s="2" t="s">
        <v>57</v>
      </c>
      <c r="D1" s="2" t="s">
        <v>58</v>
      </c>
      <c r="E1" s="2" t="s">
        <v>13</v>
      </c>
      <c r="F1" s="2" t="s">
        <v>5</v>
      </c>
      <c r="G1" s="2" t="s">
        <v>6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63</v>
      </c>
      <c r="M1" s="2" t="s">
        <v>64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  <c r="U1" s="2" t="s">
        <v>72</v>
      </c>
    </row>
    <row r="2" s="1" customFormat="1" spans="1:21">
      <c r="A2" s="3">
        <v>17648549630</v>
      </c>
      <c r="B2" s="1" t="s">
        <v>73</v>
      </c>
      <c r="C2" s="1" t="s">
        <v>74</v>
      </c>
      <c r="D2" s="1" t="s">
        <v>75</v>
      </c>
      <c r="E2" s="1" t="s">
        <v>41</v>
      </c>
      <c r="F2" s="1" t="s">
        <v>73</v>
      </c>
      <c r="G2" s="1" t="s">
        <v>76</v>
      </c>
      <c r="H2" s="1" t="s">
        <v>77</v>
      </c>
      <c r="I2" s="1" t="s">
        <v>78</v>
      </c>
      <c r="J2" s="1" t="s">
        <v>79</v>
      </c>
      <c r="K2" s="1" t="s">
        <v>78</v>
      </c>
      <c r="L2" s="1" t="s">
        <v>78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2022-03-30T01:18:57Z</dcterms:created>
  <dcterms:modified xsi:type="dcterms:W3CDTF">2022-03-30T01:26:16Z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734A2B16CABE462B9AC62B3E660CE8AC</vt:lpwstr>
  </property>
  <property fmtid="{D5CDD505-2E9C-101B-9397-08002B2CF9AE}" pid="3" name="KSOProductBuildVer">
    <vt:lpwstr>2052-11.1.0.11365</vt:lpwstr>
  </property>
</Properties>
</file>