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<sst xmlns="http://schemas.openxmlformats.org/spreadsheetml/2006/main" count="683" uniqueCount="227">
  <si>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</si>
  <si>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</si>
  <si>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</si>
  <si>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</si>
  <si>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</si>
  <si>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</si>
  <si>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</si>
  <si>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</si>
  <si>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</si>
  <si>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</si>
  <si>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</si>
  <si>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</si>
  <si>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</si>
  <si>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</si>
  <si>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</si>
  <si>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</si>
  <si>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</si>
  <si>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</si>
  <si>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</si>
  <si>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</si>
  <si>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</si>
  <si>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</si>
  <si>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</si>
  <si>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</si>
  <si>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</si>
  <si>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17428300524	</t>
  </si>
  <si>
    <t>Ctrip</t>
  </si>
  <si>
    <t>正常</t>
  </si>
  <si>
    <t>[高雄]高雄义大皇家酒店(E-Da Royal Hotel)(80941588)</t>
  </si>
  <si>
    <t>豪华大床房&lt;2人入住&gt;&lt;早餐&gt;</t>
  </si>
  <si>
    <t>CNY</t>
  </si>
  <si>
    <t>SHIH CHING/HUANG,SHIH CHING/HUANG</t>
  </si>
  <si>
    <t>CA13744220330CNY</t>
  </si>
  <si>
    <t>未提现</t>
  </si>
  <si>
    <t>携程开票</t>
  </si>
  <si>
    <t xml:space="preserve">	</t>
  </si>
  <si>
    <t xml:space="preserve">17447718957	</t>
  </si>
  <si>
    <t>Chang/Chiangmai yao</t>
  </si>
  <si>
    <t xml:space="preserve">2430649	</t>
  </si>
  <si>
    <t xml:space="preserve">17624718231	</t>
  </si>
  <si>
    <t>[宜川]尚客优精选酒店(宜川壶口店)(81209578)</t>
  </si>
  <si>
    <t>豪华双床房&lt;2人入住&gt;</t>
  </si>
  <si>
    <t>侯沛</t>
  </si>
  <si>
    <t xml:space="preserve">17624719016	</t>
  </si>
  <si>
    <t>祝暄懿</t>
  </si>
  <si>
    <t xml:space="preserve">17635261383	</t>
  </si>
  <si>
    <t>[成都]全季酒店(成都高新酒店)(68607103)</t>
  </si>
  <si>
    <t>高级大床房A&lt;2人入住&gt;</t>
  </si>
  <si>
    <t>康菀珍</t>
  </si>
  <si>
    <t xml:space="preserve">R6117301079829346001	</t>
  </si>
  <si>
    <t xml:space="preserve">17643017079	</t>
  </si>
  <si>
    <t>[香港]奕居(The Upper House)(80247356)</t>
  </si>
  <si>
    <t>Studio 70 海景房&lt;2人入住&gt;&lt;早餐&gt;</t>
  </si>
  <si>
    <t>KIM/SUNG KU</t>
  </si>
  <si>
    <t xml:space="preserve">2465970	</t>
  </si>
  <si>
    <t xml:space="preserve">73519543-1	</t>
  </si>
  <si>
    <t xml:space="preserve">17643088799	</t>
  </si>
  <si>
    <t>[香港]灏美连锁式旅舍 - 北角(Homy Inn North Point)(77154822)</t>
  </si>
  <si>
    <t>标准双人间&lt;2人入住&gt;</t>
  </si>
  <si>
    <t>LEE/CHI YAN</t>
  </si>
  <si>
    <t xml:space="preserve">17643178230	</t>
  </si>
  <si>
    <t>马子龙,李壮,刘洋</t>
  </si>
  <si>
    <t xml:space="preserve">报名字	</t>
  </si>
  <si>
    <t xml:space="preserve">17647800121	</t>
  </si>
  <si>
    <t>[张家口]格林豪泰贝壳酒店(张家口钻石北路烟厂店)(80246050)</t>
  </si>
  <si>
    <t>1.5米大床房&lt;2人入住&gt;</t>
  </si>
  <si>
    <t>穆艳军</t>
  </si>
  <si>
    <t xml:space="preserve">(GRT)75630895;	</t>
  </si>
  <si>
    <t xml:space="preserve">17647829355	</t>
  </si>
  <si>
    <t>[台南]台南台糖长荣酒店(Evergreen Plaza Hotel Tainan)(82340190)</t>
  </si>
  <si>
    <t>Lee/Joseph,Lee/Joseph</t>
  </si>
  <si>
    <t xml:space="preserve">2466458	</t>
  </si>
  <si>
    <t xml:space="preserve">R2206784	</t>
  </si>
  <si>
    <t xml:space="preserve">17647854734	</t>
  </si>
  <si>
    <t>[合肥]格林豪泰(合肥芜湖路万达广场店)(68606614)</t>
  </si>
  <si>
    <t>标准房&lt;2人入住&gt;</t>
  </si>
  <si>
    <t>储雷鸣</t>
  </si>
  <si>
    <t xml:space="preserve">17647930454	</t>
  </si>
  <si>
    <t>[太原]如家素柏·云酒店(太原晋阳街大医院店)(85491194)</t>
  </si>
  <si>
    <t>商务大床房&lt;2人入住&gt;</t>
  </si>
  <si>
    <t>熊霄龙</t>
  </si>
  <si>
    <t xml:space="preserve">熊霄龙	</t>
  </si>
  <si>
    <t xml:space="preserve">17648169269	</t>
  </si>
  <si>
    <t>[香港]M1酒店(M1 Hotel)(77151759)</t>
  </si>
  <si>
    <t>标准客房&lt;2人入住&gt;</t>
  </si>
  <si>
    <t>Lau/Ho Kwan</t>
  </si>
  <si>
    <t>取消</t>
  </si>
  <si>
    <t xml:space="preserve">17648418712	</t>
  </si>
  <si>
    <t>[null](80245802)</t>
  </si>
  <si>
    <t xml:space="preserve">17648683256	</t>
  </si>
  <si>
    <t>[北京]格林豪泰(北京第二外国语学院褡裢坡地铁站店)(68610525)</t>
  </si>
  <si>
    <t>任艳省,陈玉明</t>
  </si>
  <si>
    <t xml:space="preserve">17648744164	</t>
  </si>
  <si>
    <t>[null](80251147)</t>
  </si>
  <si>
    <t xml:space="preserve">17648806241	</t>
  </si>
  <si>
    <t>白安保</t>
  </si>
  <si>
    <t xml:space="preserve">17648888974	</t>
  </si>
  <si>
    <t>[朝阳]轻住酒店·兰悦精选(81209327)</t>
  </si>
  <si>
    <t>优享双床房&lt;2人入住&gt;</t>
  </si>
  <si>
    <t>孔繁铁</t>
  </si>
  <si>
    <t xml:space="preserve">17649082423	</t>
  </si>
  <si>
    <t>[上海]海友酒店(上海斜土东路店)(77171715)</t>
  </si>
  <si>
    <t>大床房A&lt;2人入住&gt;</t>
  </si>
  <si>
    <t>刘俊峰</t>
  </si>
  <si>
    <t xml:space="preserve">R2000233080002195001	</t>
  </si>
  <si>
    <t xml:space="preserve">17649093776	</t>
  </si>
  <si>
    <t>[西宁]尚客优精选酒店(西宁万达店)(80248640)</t>
  </si>
  <si>
    <t>精选大床房&lt;2人入住&gt;</t>
  </si>
  <si>
    <t>汪圣富</t>
  </si>
  <si>
    <t>，</t>
  </si>
  <si>
    <t>12210 CNY</t>
  </si>
  <si>
    <t>A220330093740481</t>
  </si>
  <si>
    <t>A220330093805481</t>
  </si>
  <si>
    <t>总计：12210元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</si>
  <si>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</si>
  <si>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</si>
  <si>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</si>
  <si>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</si>
  <si>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</si>
  <si>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</si>
  <si>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</si>
  <si>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</si>
  <si>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</si>
  <si>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</si>
  <si>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</si>
  <si>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</si>
  <si>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</si>
  <si>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</si>
  <si>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</si>
  <si>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</si>
  <si>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</si>
  <si>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</si>
  <si>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2022-03-14</t>
  </si>
  <si>
    <t>2467070</t>
  </si>
  <si>
    <t>尚客优精选酒店（西宁万达金街店）</t>
  </si>
  <si>
    <t>2022-03-15</t>
  </si>
  <si>
    <t>退房日月结</t>
  </si>
  <si>
    <t>123.00</t>
  </si>
  <si>
    <t>RMB</t>
  </si>
  <si>
    <t>0</t>
  </si>
  <si>
    <t>0.00</t>
  </si>
  <si>
    <t>携程汇登国内直连</t>
  </si>
  <si>
    <t>01.011264</t>
  </si>
  <si>
    <t>2022-03-14 22:54:47</t>
  </si>
  <si>
    <t>否</t>
  </si>
  <si>
    <t>广州汇登信息科技有限公司</t>
  </si>
  <si>
    <t>直连</t>
  </si>
  <si>
    <t>2467062</t>
  </si>
  <si>
    <t>海友酒店(上海斜土东路店)</t>
  </si>
  <si>
    <t>115.00</t>
  </si>
  <si>
    <t>2022-03-14 22:49:57</t>
  </si>
  <si>
    <t>2466960</t>
  </si>
  <si>
    <t>朝阳兰悦快捷酒店</t>
  </si>
  <si>
    <t>2022-03-14 21:37:08</t>
  </si>
  <si>
    <t>2466916</t>
  </si>
  <si>
    <t>尚客优精选酒店(宜川壶口店)</t>
  </si>
  <si>
    <t>261.00</t>
  </si>
  <si>
    <t>2022-03-14 21:11:12</t>
  </si>
  <si>
    <t>2466893</t>
  </si>
  <si>
    <t>贝壳南京市雨花台区梅山镇汪海步行街酒店</t>
  </si>
  <si>
    <t>李艳军</t>
  </si>
  <si>
    <t>173.00</t>
  </si>
  <si>
    <t>2022-03-14 20:54:47</t>
  </si>
  <si>
    <t>2466871</t>
  </si>
  <si>
    <t>格林豪泰(北京第二外国语学院褡裢坡地铁站店)</t>
  </si>
  <si>
    <t>426.00</t>
  </si>
  <si>
    <t>2022-03-14 20:39:36</t>
  </si>
  <si>
    <t>2466760</t>
  </si>
  <si>
    <t>格林豪泰快捷酒店（合肥淮南路淮合花园店）</t>
  </si>
  <si>
    <t>刘彦军</t>
  </si>
  <si>
    <t>160.00</t>
  </si>
  <si>
    <t>2022-03-14 19:32:02</t>
  </si>
  <si>
    <t>2466643</t>
  </si>
  <si>
    <t>M1酒店</t>
  </si>
  <si>
    <t>Lau Ho Kwan</t>
  </si>
  <si>
    <t>397.00</t>
  </si>
  <si>
    <t>2022-03-14 18:31:37</t>
  </si>
  <si>
    <t>2466508</t>
  </si>
  <si>
    <t>如家素柏·云酒店(太原晋阳街大医院店)</t>
  </si>
  <si>
    <t>220.00</t>
  </si>
  <si>
    <t>2022-03-14 17:42:49</t>
  </si>
  <si>
    <t>直采</t>
  </si>
  <si>
    <t>2466458</t>
  </si>
  <si>
    <t>台南台糖长荣酒店</t>
  </si>
  <si>
    <t>Lee Joseph,Lee Joseph</t>
  </si>
  <si>
    <t>539.00</t>
  </si>
  <si>
    <t>2022-03-14 17:11:08</t>
  </si>
  <si>
    <t>2466436</t>
  </si>
  <si>
    <t>格林豪泰贝壳酒店（张家口钻石北路烟厂店）</t>
  </si>
  <si>
    <t>109.00</t>
  </si>
  <si>
    <t>2022-03-14 17:03:53</t>
  </si>
  <si>
    <t>2466048</t>
  </si>
  <si>
    <t>320.00</t>
  </si>
  <si>
    <t>2022-03-14 13:22:29</t>
  </si>
  <si>
    <t>2466001</t>
  </si>
  <si>
    <t>灏美连锁式旅舍 - 北角</t>
  </si>
  <si>
    <t>LEE CHI YAN</t>
  </si>
  <si>
    <t>286.00</t>
  </si>
  <si>
    <t>2022-03-14 12:30:19</t>
  </si>
  <si>
    <t>2465970</t>
  </si>
  <si>
    <t>奕居</t>
  </si>
  <si>
    <t>KIM SUNG KU</t>
  </si>
  <si>
    <t>3413.00</t>
  </si>
  <si>
    <t>2022-03-14 12:10:06</t>
  </si>
  <si>
    <t>2022-03-12</t>
  </si>
  <si>
    <t>2464103</t>
  </si>
  <si>
    <t>全季酒店(成都高新酒店)</t>
  </si>
  <si>
    <t>362.00</t>
  </si>
  <si>
    <t>2022-03-12 22:49:07</t>
  </si>
  <si>
    <t>2022-03-11</t>
  </si>
  <si>
    <t>2461931</t>
  </si>
  <si>
    <t>944.00</t>
  </si>
  <si>
    <t>2022-03-11 18:54:19</t>
  </si>
  <si>
    <t>2461928</t>
  </si>
  <si>
    <t>2022-03-11 18:54:10</t>
  </si>
  <si>
    <t>2022-02-22</t>
  </si>
  <si>
    <t>2430649</t>
  </si>
  <si>
    <t>高雄义大皇家酒店</t>
  </si>
  <si>
    <t>Chang Chiangmai yao</t>
  </si>
  <si>
    <t>2022-03-13</t>
  </si>
  <si>
    <t>1699.00</t>
  </si>
  <si>
    <t>2022-02-22 13:38:38</t>
  </si>
  <si>
    <t>2022-02-19</t>
  </si>
  <si>
    <t>2425738</t>
  </si>
  <si>
    <t>SHIH CHING HUANG,SHIH CHING HUANG</t>
  </si>
  <si>
    <t>1596.00</t>
  </si>
  <si>
    <t>2022-02-19 22:19:06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</si>
</sst>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44633</v>
      </c>
      <c r="G2" s="6">
        <v>44635</v>
      </c>
      <c r="H2" s="4">
        <v>1</v>
      </c>
      <c r="I2" s="4">
        <v>2</v>
      </c>
      <c r="J2" s="4">
        <v>2</v>
      </c>
      <c r="K2" s="4" t="s">
        <v>30</v>
      </c>
      <c r="L2" s="4">
        <v>1596</v>
      </c>
      <c r="M2" s="4">
        <v>1596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44650</v>
      </c>
      <c r="T2" s="4" t="s">
        <v>34</v>
      </c>
      <c r="U2" s="4">
        <v>1596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44633</v>
      </c>
      <c r="G3" s="6">
        <v>44635</v>
      </c>
      <c r="H3" s="4">
        <v>1</v>
      </c>
      <c r="I3" s="4">
        <v>2</v>
      </c>
      <c r="J3" s="4">
        <v>2</v>
      </c>
      <c r="K3" s="4" t="s">
        <v>30</v>
      </c>
      <c r="L3" s="4">
        <v>1699</v>
      </c>
      <c r="M3" s="4">
        <v>1699</v>
      </c>
      <c r="N3" s="4" t="s">
        <v>37</v>
      </c>
      <c r="O3" s="4" t="s">
        <v>32</v>
      </c>
      <c r="P3" s="4" t="s">
        <v>33</v>
      </c>
      <c r="Q3" s="4">
        <v>0</v>
      </c>
      <c r="R3" s="7">
        <v>44614</v>
      </c>
      <c r="S3" s="6">
        <v>44650</v>
      </c>
      <c r="T3" s="4" t="s">
        <v>34</v>
      </c>
      <c r="U3" s="4">
        <v>1699</v>
      </c>
      <c r="V3" s="4">
        <v>0</v>
      </c>
      <c r="W3" s="4">
        <v>0</v>
      </c>
      <c r="X3" s="4" t="s">
        <v>38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44631</v>
      </c>
      <c r="G4" s="6">
        <v>44635</v>
      </c>
      <c r="H4" s="4">
        <v>1</v>
      </c>
      <c r="I4" s="4">
        <v>4</v>
      </c>
      <c r="J4" s="4">
        <v>4</v>
      </c>
      <c r="K4" s="4" t="s">
        <v>30</v>
      </c>
      <c r="L4" s="4">
        <v>944</v>
      </c>
      <c r="M4" s="4">
        <v>944</v>
      </c>
      <c r="N4" s="4" t="s">
        <v>42</v>
      </c>
      <c r="O4" s="4" t="s">
        <v>32</v>
      </c>
      <c r="P4" s="4" t="s">
        <v>33</v>
      </c>
      <c r="Q4" s="4">
        <v>0</v>
      </c>
      <c r="R4" s="7">
        <v>44631</v>
      </c>
      <c r="S4" s="6">
        <v>44650</v>
      </c>
      <c r="T4" s="4" t="s">
        <v>34</v>
      </c>
      <c r="U4" s="4">
        <v>944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44631</v>
      </c>
      <c r="G5" s="6">
        <v>44635</v>
      </c>
      <c r="H5" s="4">
        <v>1</v>
      </c>
      <c r="I5" s="4">
        <v>4</v>
      </c>
      <c r="J5" s="4">
        <v>4</v>
      </c>
      <c r="K5" s="4" t="s">
        <v>30</v>
      </c>
      <c r="L5" s="4">
        <v>944</v>
      </c>
      <c r="M5" s="4">
        <v>944</v>
      </c>
      <c r="N5" s="4" t="s">
        <v>44</v>
      </c>
      <c r="O5" s="4" t="s">
        <v>32</v>
      </c>
      <c r="P5" s="4" t="s">
        <v>33</v>
      </c>
      <c r="Q5" s="4">
        <v>0</v>
      </c>
      <c r="R5" s="7">
        <v>44631</v>
      </c>
      <c r="S5" s="6">
        <v>44650</v>
      </c>
      <c r="T5" s="4" t="s">
        <v>34</v>
      </c>
      <c r="U5" s="4">
        <v>944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44634</v>
      </c>
      <c r="G6" s="6">
        <v>44635</v>
      </c>
      <c r="H6" s="4">
        <v>1</v>
      </c>
      <c r="I6" s="4">
        <v>1</v>
      </c>
      <c r="J6" s="4">
        <v>1</v>
      </c>
      <c r="K6" s="4" t="s">
        <v>30</v>
      </c>
      <c r="L6" s="4">
        <v>362</v>
      </c>
      <c r="M6" s="4">
        <v>362</v>
      </c>
      <c r="N6" s="4" t="s">
        <v>48</v>
      </c>
      <c r="O6" s="4" t="s">
        <v>32</v>
      </c>
      <c r="P6" s="4" t="s">
        <v>33</v>
      </c>
      <c r="Q6" s="4">
        <v>0</v>
      </c>
      <c r="R6" s="7">
        <v>44632</v>
      </c>
      <c r="S6" s="6">
        <v>44650</v>
      </c>
      <c r="T6" s="4" t="s">
        <v>34</v>
      </c>
      <c r="U6" s="4">
        <v>362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44634</v>
      </c>
      <c r="G7" s="6">
        <v>44635</v>
      </c>
      <c r="H7" s="4">
        <v>1</v>
      </c>
      <c r="I7" s="4">
        <v>1</v>
      </c>
      <c r="J7" s="4">
        <v>1</v>
      </c>
      <c r="K7" s="4" t="s">
        <v>30</v>
      </c>
      <c r="L7" s="4">
        <v>3413</v>
      </c>
      <c r="M7" s="4">
        <v>3413</v>
      </c>
      <c r="N7" s="4" t="s">
        <v>53</v>
      </c>
      <c r="O7" s="4" t="s">
        <v>32</v>
      </c>
      <c r="P7" s="4" t="s">
        <v>33</v>
      </c>
      <c r="Q7" s="4">
        <v>0</v>
      </c>
      <c r="R7" s="7">
        <v>44634</v>
      </c>
      <c r="S7" s="6">
        <v>44650</v>
      </c>
      <c r="T7" s="4" t="s">
        <v>34</v>
      </c>
      <c r="U7" s="4">
        <v>3413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44634</v>
      </c>
      <c r="G8" s="6">
        <v>44635</v>
      </c>
      <c r="H8" s="4">
        <v>1</v>
      </c>
      <c r="I8" s="4">
        <v>1</v>
      </c>
      <c r="J8" s="4">
        <v>1</v>
      </c>
      <c r="K8" s="4" t="s">
        <v>30</v>
      </c>
      <c r="L8" s="4">
        <v>286</v>
      </c>
      <c r="M8" s="4">
        <v>286</v>
      </c>
      <c r="N8" s="4" t="s">
        <v>59</v>
      </c>
      <c r="O8" s="4" t="s">
        <v>32</v>
      </c>
      <c r="P8" s="4" t="s">
        <v>33</v>
      </c>
      <c r="Q8" s="4">
        <v>0</v>
      </c>
      <c r="R8" s="7">
        <v>44634</v>
      </c>
      <c r="S8" s="6">
        <v>44650</v>
      </c>
      <c r="T8" s="4" t="s">
        <v>34</v>
      </c>
      <c r="U8" s="4">
        <v>286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40</v>
      </c>
      <c r="E9" s="4" t="s">
        <v>41</v>
      </c>
      <c r="F9" s="6">
        <v>44634</v>
      </c>
      <c r="G9" s="6">
        <v>44635</v>
      </c>
      <c r="H9" s="4">
        <v>2</v>
      </c>
      <c r="I9" s="4">
        <v>1</v>
      </c>
      <c r="J9" s="4">
        <v>2</v>
      </c>
      <c r="K9" s="4" t="s">
        <v>30</v>
      </c>
      <c r="L9" s="4">
        <v>320</v>
      </c>
      <c r="M9" s="4">
        <v>320</v>
      </c>
      <c r="N9" s="4" t="s">
        <v>61</v>
      </c>
      <c r="O9" s="4" t="s">
        <v>32</v>
      </c>
      <c r="P9" s="4" t="s">
        <v>33</v>
      </c>
      <c r="Q9" s="4">
        <v>0</v>
      </c>
      <c r="R9" s="7">
        <v>44634</v>
      </c>
      <c r="S9" s="6">
        <v>44650</v>
      </c>
      <c r="T9" s="4" t="s">
        <v>34</v>
      </c>
      <c r="U9" s="4">
        <v>320</v>
      </c>
      <c r="V9" s="4">
        <v>0</v>
      </c>
      <c r="W9" s="4">
        <v>0</v>
      </c>
      <c r="X9" s="4" t="s">
        <v>35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44634</v>
      </c>
      <c r="G10" s="6">
        <v>44635</v>
      </c>
      <c r="H10" s="4">
        <v>1</v>
      </c>
      <c r="I10" s="4">
        <v>1</v>
      </c>
      <c r="J10" s="4">
        <v>1</v>
      </c>
      <c r="K10" s="4" t="s">
        <v>30</v>
      </c>
      <c r="L10" s="4">
        <v>109</v>
      </c>
      <c r="M10" s="4">
        <v>109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44634</v>
      </c>
      <c r="S10" s="6">
        <v>44650</v>
      </c>
      <c r="T10" s="4" t="s">
        <v>34</v>
      </c>
      <c r="U10" s="4">
        <v>109</v>
      </c>
      <c r="V10" s="4">
        <v>0</v>
      </c>
      <c r="W10" s="4">
        <v>0</v>
      </c>
      <c r="X10" s="4" t="s">
        <v>35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41</v>
      </c>
      <c r="F11" s="6">
        <v>44634</v>
      </c>
      <c r="G11" s="6">
        <v>44635</v>
      </c>
      <c r="H11" s="4">
        <v>1</v>
      </c>
      <c r="I11" s="4">
        <v>1</v>
      </c>
      <c r="J11" s="4">
        <v>1</v>
      </c>
      <c r="K11" s="4" t="s">
        <v>30</v>
      </c>
      <c r="L11" s="4">
        <v>539</v>
      </c>
      <c r="M11" s="4">
        <v>539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44634</v>
      </c>
      <c r="S11" s="6">
        <v>44650</v>
      </c>
      <c r="T11" s="4" t="s">
        <v>34</v>
      </c>
      <c r="U11" s="4">
        <v>539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44634</v>
      </c>
      <c r="G12" s="6">
        <v>44635</v>
      </c>
      <c r="H12" s="4">
        <v>1</v>
      </c>
      <c r="I12" s="4">
        <v>1</v>
      </c>
      <c r="J12" s="4">
        <v>1</v>
      </c>
      <c r="K12" s="4" t="s">
        <v>30</v>
      </c>
      <c r="L12" s="4">
        <v>168</v>
      </c>
      <c r="M12" s="4">
        <v>168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44634</v>
      </c>
      <c r="S12" s="6">
        <v>44650</v>
      </c>
      <c r="T12" s="4" t="s">
        <v>34</v>
      </c>
      <c r="U12" s="4">
        <v>168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44634</v>
      </c>
      <c r="G13" s="6">
        <v>44635</v>
      </c>
      <c r="H13" s="4">
        <v>1</v>
      </c>
      <c r="I13" s="4">
        <v>1</v>
      </c>
      <c r="J13" s="4">
        <v>1</v>
      </c>
      <c r="K13" s="4" t="s">
        <v>30</v>
      </c>
      <c r="L13" s="4">
        <v>220</v>
      </c>
      <c r="M13" s="4">
        <v>220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44634</v>
      </c>
      <c r="S13" s="6">
        <v>44650</v>
      </c>
      <c r="T13" s="4" t="s">
        <v>34</v>
      </c>
      <c r="U13" s="4">
        <v>220</v>
      </c>
      <c r="V13" s="4">
        <v>0</v>
      </c>
      <c r="W13" s="4">
        <v>0</v>
      </c>
      <c r="X13" s="4" t="s">
        <v>35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44634</v>
      </c>
      <c r="G14" s="6">
        <v>44635</v>
      </c>
      <c r="H14" s="4">
        <v>1</v>
      </c>
      <c r="I14" s="4">
        <v>1</v>
      </c>
      <c r="J14" s="4">
        <v>1</v>
      </c>
      <c r="K14" s="4" t="s">
        <v>30</v>
      </c>
      <c r="L14" s="4">
        <v>397</v>
      </c>
      <c r="M14" s="4">
        <v>397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44634</v>
      </c>
      <c r="S14" s="6">
        <v>44650</v>
      </c>
      <c r="T14" s="4" t="s">
        <v>34</v>
      </c>
      <c r="U14" s="4">
        <v>397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86</v>
      </c>
      <c r="D15" s="4" t="s">
        <v>74</v>
      </c>
      <c r="E15" s="4" t="s">
        <v>75</v>
      </c>
      <c r="F15" s="6">
        <v>44634</v>
      </c>
      <c r="G15" s="6">
        <v>44635</v>
      </c>
      <c r="H15" s="4">
        <v>1</v>
      </c>
      <c r="I15" s="4">
        <v>1</v>
      </c>
      <c r="J15" s="4">
        <v>1</v>
      </c>
      <c r="K15" s="4" t="s">
        <v>30</v>
      </c>
      <c r="L15" s="4">
        <v>-168</v>
      </c>
      <c r="M15" s="4">
        <v>-168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44634</v>
      </c>
      <c r="S15" s="6">
        <v>44650</v>
      </c>
      <c r="T15" s="4" t="s">
        <v>34</v>
      </c>
      <c r="U15" s="4">
        <v>-168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/>
      <c r="F16" s="6">
        <v>44634</v>
      </c>
      <c r="G16" s="6">
        <v>44635</v>
      </c>
      <c r="H16" s="4">
        <v>0</v>
      </c>
      <c r="I16" s="4">
        <v>1</v>
      </c>
      <c r="J16" s="4">
        <v>0</v>
      </c>
      <c r="K16" s="4" t="s">
        <v>30</v>
      </c>
      <c r="L16" s="4">
        <v>160</v>
      </c>
      <c r="M16" s="4">
        <v>160</v>
      </c>
      <c r="N16" s="4"/>
      <c r="O16" s="4" t="s">
        <v>32</v>
      </c>
      <c r="P16" s="4" t="s">
        <v>33</v>
      </c>
      <c r="Q16" s="4">
        <v>0</v>
      </c>
      <c r="R16" s="7">
        <v>44634</v>
      </c>
      <c r="S16" s="6">
        <v>44650</v>
      </c>
      <c r="T16" s="4" t="s">
        <v>34</v>
      </c>
      <c r="U16" s="4">
        <v>160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75</v>
      </c>
      <c r="F17" s="6">
        <v>44634</v>
      </c>
      <c r="G17" s="6">
        <v>44635</v>
      </c>
      <c r="H17" s="4">
        <v>2</v>
      </c>
      <c r="I17" s="4">
        <v>1</v>
      </c>
      <c r="J17" s="4">
        <v>2</v>
      </c>
      <c r="K17" s="4" t="s">
        <v>30</v>
      </c>
      <c r="L17" s="4">
        <v>426</v>
      </c>
      <c r="M17" s="4">
        <v>426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44634</v>
      </c>
      <c r="S17" s="6">
        <v>44650</v>
      </c>
      <c r="T17" s="4" t="s">
        <v>34</v>
      </c>
      <c r="U17" s="4">
        <v>426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/>
      <c r="F18" s="6">
        <v>44634</v>
      </c>
      <c r="G18" s="6">
        <v>44635</v>
      </c>
      <c r="H18" s="4">
        <v>0</v>
      </c>
      <c r="I18" s="4">
        <v>1</v>
      </c>
      <c r="J18" s="4">
        <v>0</v>
      </c>
      <c r="K18" s="4" t="s">
        <v>30</v>
      </c>
      <c r="L18" s="4">
        <v>173</v>
      </c>
      <c r="M18" s="4">
        <v>173</v>
      </c>
      <c r="N18" s="4"/>
      <c r="O18" s="4" t="s">
        <v>32</v>
      </c>
      <c r="P18" s="4" t="s">
        <v>33</v>
      </c>
      <c r="Q18" s="4">
        <v>0</v>
      </c>
      <c r="R18" s="7">
        <v>44634</v>
      </c>
      <c r="S18" s="6">
        <v>44650</v>
      </c>
      <c r="T18" s="4" t="s">
        <v>34</v>
      </c>
      <c r="U18" s="4">
        <v>173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40</v>
      </c>
      <c r="E19" s="4" t="s">
        <v>41</v>
      </c>
      <c r="F19" s="6">
        <v>44634</v>
      </c>
      <c r="G19" s="6">
        <v>44635</v>
      </c>
      <c r="H19" s="4">
        <v>1</v>
      </c>
      <c r="I19" s="4">
        <v>1</v>
      </c>
      <c r="J19" s="4">
        <v>1</v>
      </c>
      <c r="K19" s="4" t="s">
        <v>30</v>
      </c>
      <c r="L19" s="4">
        <v>261</v>
      </c>
      <c r="M19" s="4">
        <v>261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44634</v>
      </c>
      <c r="S19" s="6">
        <v>44650</v>
      </c>
      <c r="T19" s="4" t="s">
        <v>34</v>
      </c>
      <c r="U19" s="4">
        <v>261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44634</v>
      </c>
      <c r="G20" s="6">
        <v>44635</v>
      </c>
      <c r="H20" s="4">
        <v>1</v>
      </c>
      <c r="I20" s="4">
        <v>1</v>
      </c>
      <c r="J20" s="4">
        <v>1</v>
      </c>
      <c r="K20" s="4" t="s">
        <v>30</v>
      </c>
      <c r="L20" s="4">
        <v>123</v>
      </c>
      <c r="M20" s="4">
        <v>123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44634</v>
      </c>
      <c r="S20" s="6">
        <v>44650</v>
      </c>
      <c r="T20" s="4" t="s">
        <v>34</v>
      </c>
      <c r="U20" s="4">
        <v>123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44634</v>
      </c>
      <c r="G21" s="6">
        <v>44635</v>
      </c>
      <c r="H21" s="4">
        <v>1</v>
      </c>
      <c r="I21" s="4">
        <v>1</v>
      </c>
      <c r="J21" s="4">
        <v>1</v>
      </c>
      <c r="K21" s="4" t="s">
        <v>30</v>
      </c>
      <c r="L21" s="4">
        <v>115</v>
      </c>
      <c r="M21" s="4">
        <v>115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44634</v>
      </c>
      <c r="S21" s="6">
        <v>44650</v>
      </c>
      <c r="T21" s="4" t="s">
        <v>34</v>
      </c>
      <c r="U21" s="4">
        <v>115</v>
      </c>
      <c r="V21" s="4">
        <v>0</v>
      </c>
      <c r="W21" s="4">
        <v>0</v>
      </c>
      <c r="X21" s="4" t="s">
        <v>35</v>
      </c>
      <c r="Y21" s="4" t="s">
        <v>104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107</v>
      </c>
      <c r="F22" s="6">
        <v>44634</v>
      </c>
      <c r="G22" s="6">
        <v>44635</v>
      </c>
      <c r="H22" s="4">
        <v>1</v>
      </c>
      <c r="I22" s="4">
        <v>1</v>
      </c>
      <c r="J22" s="4">
        <v>1</v>
      </c>
      <c r="K22" s="4" t="s">
        <v>30</v>
      </c>
      <c r="L22" s="4">
        <v>123</v>
      </c>
      <c r="M22" s="4">
        <v>123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44634</v>
      </c>
      <c r="S22" s="6">
        <v>44650</v>
      </c>
      <c r="T22" s="4" t="s">
        <v>34</v>
      </c>
      <c r="U22" s="4">
        <v>123</v>
      </c>
      <c r="V22" s="4">
        <v>0</v>
      </c>
      <c r="W22" s="4">
        <v>0</v>
      </c>
      <c r="X22" s="4" t="s">
        <v>35</v>
      </c>
      <c r="Y2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C2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17428300524</v>
      </c>
      <c r="B2" s="6">
        <v>44633</v>
      </c>
      <c r="C2" s="6">
        <v>44635</v>
      </c>
      <c r="D2" s="4">
        <v>1596</v>
      </c>
      <c r="E2" s="4" t="str">
        <f>VLOOKUP(A2,HOP!A:L,12,0)</f>
        <v>1596.00</v>
      </c>
      <c r="F2" s="4" t="str">
        <f>VLOOKUP(A2,HOP!A:C,3,0)</f>
        <v>2425738</v>
      </c>
      <c r="G2" s="4">
        <f>D2-E2</f>
        <v>0</v>
      </c>
      <c r="H2" s="4" t="str">
        <f>$H$1&amp;F2</f>
        <v>，2425738</v>
      </c>
      <c r="I2" s="4" t="str">
        <f>VLOOKUP(A2,HOP!A:U,21,0)</f>
        <v>直连</v>
      </c>
    </row>
    <row r="3" s="4" customFormat="1" spans="1:9">
      <c r="A3" s="5">
        <v>17447718957</v>
      </c>
      <c r="B3" s="6">
        <v>44633</v>
      </c>
      <c r="C3" s="6">
        <v>44635</v>
      </c>
      <c r="D3" s="4">
        <v>1699</v>
      </c>
      <c r="E3" s="4" t="str">
        <f>VLOOKUP(A3,HOP!A:L,12,0)</f>
        <v>1699.00</v>
      </c>
      <c r="F3" s="4" t="str">
        <f>VLOOKUP(A3,HOP!A:C,3,0)</f>
        <v>2430649</v>
      </c>
      <c r="G3" s="4">
        <f t="shared" ref="G3:G21" si="0">D3-E3</f>
        <v>0</v>
      </c>
      <c r="H3" s="4" t="str">
        <f t="shared" ref="H3:H21" si="1">$H$1&amp;F3</f>
        <v>，2430649</v>
      </c>
      <c r="I3" s="4" t="str">
        <f>VLOOKUP(A3,HOP!A:U,21,0)</f>
        <v>直连</v>
      </c>
    </row>
    <row r="4" s="4" customFormat="1" spans="1:9">
      <c r="A4" s="5">
        <v>17624718231</v>
      </c>
      <c r="B4" s="6">
        <v>44631</v>
      </c>
      <c r="C4" s="6">
        <v>44635</v>
      </c>
      <c r="D4" s="4">
        <v>944</v>
      </c>
      <c r="E4" s="4" t="str">
        <f>VLOOKUP(A4,HOP!A:L,12,0)</f>
        <v>944.00</v>
      </c>
      <c r="F4" s="4" t="str">
        <f>VLOOKUP(A4,HOP!A:C,3,0)</f>
        <v>2461928</v>
      </c>
      <c r="G4" s="4">
        <f t="shared" si="0"/>
        <v>0</v>
      </c>
      <c r="H4" s="4" t="str">
        <f t="shared" si="1"/>
        <v>，2461928</v>
      </c>
      <c r="I4" s="4" t="str">
        <f>VLOOKUP(A4,HOP!A:U,21,0)</f>
        <v>直连</v>
      </c>
    </row>
    <row r="5" s="4" customFormat="1" spans="1:9">
      <c r="A5" s="5">
        <v>17624719016</v>
      </c>
      <c r="B5" s="6">
        <v>44631</v>
      </c>
      <c r="C5" s="6">
        <v>44635</v>
      </c>
      <c r="D5" s="4">
        <v>944</v>
      </c>
      <c r="E5" s="4" t="str">
        <f>VLOOKUP(A5,HOP!A:L,12,0)</f>
        <v>944.00</v>
      </c>
      <c r="F5" s="4" t="str">
        <f>VLOOKUP(A5,HOP!A:C,3,0)</f>
        <v>2461931</v>
      </c>
      <c r="G5" s="4">
        <f t="shared" si="0"/>
        <v>0</v>
      </c>
      <c r="H5" s="4" t="str">
        <f t="shared" si="1"/>
        <v>，2461931</v>
      </c>
      <c r="I5" s="4" t="str">
        <f>VLOOKUP(A5,HOP!A:U,21,0)</f>
        <v>直连</v>
      </c>
    </row>
    <row r="6" s="4" customFormat="1" spans="1:9">
      <c r="A6" s="5">
        <v>17635261383</v>
      </c>
      <c r="B6" s="6">
        <v>44634</v>
      </c>
      <c r="C6" s="6">
        <v>44635</v>
      </c>
      <c r="D6" s="4">
        <v>362</v>
      </c>
      <c r="E6" s="4" t="str">
        <f>VLOOKUP(A6,HOP!A:L,12,0)</f>
        <v>362.00</v>
      </c>
      <c r="F6" s="4" t="str">
        <f>VLOOKUP(A6,HOP!A:C,3,0)</f>
        <v>2464103</v>
      </c>
      <c r="G6" s="4">
        <f t="shared" si="0"/>
        <v>0</v>
      </c>
      <c r="H6" s="4" t="str">
        <f t="shared" si="1"/>
        <v>，2464103</v>
      </c>
      <c r="I6" s="4" t="str">
        <f>VLOOKUP(A6,HOP!A:U,21,0)</f>
        <v>直连</v>
      </c>
    </row>
    <row r="7" s="4" customFormat="1" spans="1:9">
      <c r="A7" s="5">
        <v>17643017079</v>
      </c>
      <c r="B7" s="6">
        <v>44634</v>
      </c>
      <c r="C7" s="6">
        <v>44635</v>
      </c>
      <c r="D7" s="4">
        <v>3413</v>
      </c>
      <c r="E7" s="4" t="str">
        <f>VLOOKUP(A7,HOP!A:L,12,0)</f>
        <v>3413.00</v>
      </c>
      <c r="F7" s="4" t="str">
        <f>VLOOKUP(A7,HOP!A:C,3,0)</f>
        <v>2465970</v>
      </c>
      <c r="G7" s="4">
        <f t="shared" si="0"/>
        <v>0</v>
      </c>
      <c r="H7" s="4" t="str">
        <f t="shared" si="1"/>
        <v>，2465970</v>
      </c>
      <c r="I7" s="4" t="str">
        <f>VLOOKUP(A7,HOP!A:U,21,0)</f>
        <v>直连</v>
      </c>
    </row>
    <row r="8" s="4" customFormat="1" spans="1:9">
      <c r="A8" s="5">
        <v>17643088799</v>
      </c>
      <c r="B8" s="6">
        <v>44634</v>
      </c>
      <c r="C8" s="6">
        <v>44635</v>
      </c>
      <c r="D8" s="4">
        <v>286</v>
      </c>
      <c r="E8" s="4" t="str">
        <f>VLOOKUP(A8,HOP!A:L,12,0)</f>
        <v>286.00</v>
      </c>
      <c r="F8" s="4" t="str">
        <f>VLOOKUP(A8,HOP!A:C,3,0)</f>
        <v>2466001</v>
      </c>
      <c r="G8" s="4">
        <f t="shared" si="0"/>
        <v>0</v>
      </c>
      <c r="H8" s="4" t="str">
        <f t="shared" si="1"/>
        <v>，2466001</v>
      </c>
      <c r="I8" s="4" t="str">
        <f>VLOOKUP(A8,HOP!A:U,21,0)</f>
        <v>直连</v>
      </c>
    </row>
    <row r="9" s="4" customFormat="1" spans="1:9">
      <c r="A9" s="5">
        <v>17643178230</v>
      </c>
      <c r="B9" s="6">
        <v>44634</v>
      </c>
      <c r="C9" s="6">
        <v>44635</v>
      </c>
      <c r="D9" s="4">
        <v>320</v>
      </c>
      <c r="E9" s="4" t="str">
        <f>VLOOKUP(A9,HOP!A:L,12,0)</f>
        <v>320.00</v>
      </c>
      <c r="F9" s="4" t="str">
        <f>VLOOKUP(A9,HOP!A:C,3,0)</f>
        <v>2466048</v>
      </c>
      <c r="G9" s="4">
        <f t="shared" si="0"/>
        <v>0</v>
      </c>
      <c r="H9" s="4" t="str">
        <f t="shared" si="1"/>
        <v>，2466048</v>
      </c>
      <c r="I9" s="4" t="str">
        <f>VLOOKUP(A9,HOP!A:U,21,0)</f>
        <v>直连</v>
      </c>
    </row>
    <row r="10" s="4" customFormat="1" spans="1:9">
      <c r="A10" s="5">
        <v>17647800121</v>
      </c>
      <c r="B10" s="6">
        <v>44634</v>
      </c>
      <c r="C10" s="6">
        <v>44635</v>
      </c>
      <c r="D10" s="4">
        <v>109</v>
      </c>
      <c r="E10" s="4" t="str">
        <f>VLOOKUP(A10,HOP!A:L,12,0)</f>
        <v>109.00</v>
      </c>
      <c r="F10" s="4" t="str">
        <f>VLOOKUP(A10,HOP!A:C,3,0)</f>
        <v>2466436</v>
      </c>
      <c r="G10" s="4">
        <f t="shared" si="0"/>
        <v>0</v>
      </c>
      <c r="H10" s="4" t="str">
        <f t="shared" si="1"/>
        <v>，2466436</v>
      </c>
      <c r="I10" s="4" t="str">
        <f>VLOOKUP(A10,HOP!A:U,21,0)</f>
        <v>直连</v>
      </c>
    </row>
    <row r="11" s="4" customFormat="1" spans="1:9">
      <c r="A11" s="5">
        <v>17647829355</v>
      </c>
      <c r="B11" s="6">
        <v>44634</v>
      </c>
      <c r="C11" s="6">
        <v>44635</v>
      </c>
      <c r="D11" s="4">
        <v>539</v>
      </c>
      <c r="E11" s="4" t="str">
        <f>VLOOKUP(A11,HOP!A:L,12,0)</f>
        <v>539.00</v>
      </c>
      <c r="F11" s="4" t="str">
        <f>VLOOKUP(A11,HOP!A:C,3,0)</f>
        <v>2466458</v>
      </c>
      <c r="G11" s="4">
        <f t="shared" si="0"/>
        <v>0</v>
      </c>
      <c r="H11" s="4" t="str">
        <f t="shared" si="1"/>
        <v>，2466458</v>
      </c>
      <c r="I11" s="4" t="str">
        <f>VLOOKUP(A11,HOP!A:U,21,0)</f>
        <v>直连</v>
      </c>
    </row>
    <row r="12" s="4" customFormat="1" hidden="1" spans="1:9">
      <c r="A12" s="5">
        <v>17647854734</v>
      </c>
      <c r="B12" s="6">
        <v>44634</v>
      </c>
      <c r="C12" s="6">
        <v>44635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17647930454</v>
      </c>
      <c r="B13" s="6">
        <v>44634</v>
      </c>
      <c r="C13" s="6">
        <v>44635</v>
      </c>
      <c r="D13" s="4">
        <v>220</v>
      </c>
      <c r="E13" s="4" t="str">
        <f>VLOOKUP(A13,HOP!A:L,12,0)</f>
        <v>220.00</v>
      </c>
      <c r="F13" s="4" t="str">
        <f>VLOOKUP(A13,HOP!A:C,3,0)</f>
        <v>2466508</v>
      </c>
      <c r="G13" s="4">
        <f t="shared" si="0"/>
        <v>0</v>
      </c>
      <c r="H13" s="4" t="str">
        <f t="shared" si="1"/>
        <v>，2466508</v>
      </c>
      <c r="I13" s="4" t="str">
        <f>VLOOKUP(A13,HOP!A:U,21,0)</f>
        <v>直采</v>
      </c>
    </row>
    <row r="14" s="4" customFormat="1" spans="1:9">
      <c r="A14" s="5">
        <v>17648169269</v>
      </c>
      <c r="B14" s="6">
        <v>44634</v>
      </c>
      <c r="C14" s="6">
        <v>44635</v>
      </c>
      <c r="D14" s="4">
        <v>397</v>
      </c>
      <c r="E14" s="4" t="str">
        <f>VLOOKUP(A14,HOP!A:L,12,0)</f>
        <v>397.00</v>
      </c>
      <c r="F14" s="4" t="str">
        <f>VLOOKUP(A14,HOP!A:C,3,0)</f>
        <v>2466643</v>
      </c>
      <c r="G14" s="4">
        <f t="shared" si="0"/>
        <v>0</v>
      </c>
      <c r="H14" s="4" t="str">
        <f t="shared" si="1"/>
        <v>，2466643</v>
      </c>
      <c r="I14" s="4" t="str">
        <f>VLOOKUP(A14,HOP!A:U,21,0)</f>
        <v>直连</v>
      </c>
    </row>
    <row r="15" s="4" customFormat="1" spans="1:9">
      <c r="A15" s="5">
        <v>17648418712</v>
      </c>
      <c r="B15" s="6">
        <v>44634</v>
      </c>
      <c r="C15" s="6">
        <v>44635</v>
      </c>
      <c r="D15" s="4">
        <v>160</v>
      </c>
      <c r="E15" s="4" t="str">
        <f>VLOOKUP(A15,HOP!A:L,12,0)</f>
        <v>160.00</v>
      </c>
      <c r="F15" s="4" t="str">
        <f>VLOOKUP(A15,HOP!A:C,3,0)</f>
        <v>2466760</v>
      </c>
      <c r="G15" s="4">
        <f t="shared" si="0"/>
        <v>0</v>
      </c>
      <c r="H15" s="4" t="str">
        <f t="shared" si="1"/>
        <v>，2466760</v>
      </c>
      <c r="I15" s="4" t="str">
        <f>VLOOKUP(A15,HOP!A:U,21,0)</f>
        <v>直连</v>
      </c>
    </row>
    <row r="16" s="4" customFormat="1" spans="1:9">
      <c r="A16" s="5">
        <v>17648683256</v>
      </c>
      <c r="B16" s="6">
        <v>44634</v>
      </c>
      <c r="C16" s="6">
        <v>44635</v>
      </c>
      <c r="D16" s="4">
        <v>426</v>
      </c>
      <c r="E16" s="4" t="str">
        <f>VLOOKUP(A16,HOP!A:L,12,0)</f>
        <v>426.00</v>
      </c>
      <c r="F16" s="4" t="str">
        <f>VLOOKUP(A16,HOP!A:C,3,0)</f>
        <v>2466871</v>
      </c>
      <c r="G16" s="4">
        <f t="shared" si="0"/>
        <v>0</v>
      </c>
      <c r="H16" s="4" t="str">
        <f t="shared" si="1"/>
        <v>，2466871</v>
      </c>
      <c r="I16" s="4" t="str">
        <f>VLOOKUP(A16,HOP!A:U,21,0)</f>
        <v>直连</v>
      </c>
    </row>
    <row r="17" s="4" customFormat="1" spans="1:9">
      <c r="A17" s="5">
        <v>17648744164</v>
      </c>
      <c r="B17" s="6">
        <v>44634</v>
      </c>
      <c r="C17" s="6">
        <v>44635</v>
      </c>
      <c r="D17" s="4">
        <v>173</v>
      </c>
      <c r="E17" s="4" t="str">
        <f>VLOOKUP(A17,HOP!A:L,12,0)</f>
        <v>173.00</v>
      </c>
      <c r="F17" s="4" t="str">
        <f>VLOOKUP(A17,HOP!A:C,3,0)</f>
        <v>2466893</v>
      </c>
      <c r="G17" s="4">
        <f t="shared" si="0"/>
        <v>0</v>
      </c>
      <c r="H17" s="4" t="str">
        <f t="shared" si="1"/>
        <v>，2466893</v>
      </c>
      <c r="I17" s="4" t="str">
        <f>VLOOKUP(A17,HOP!A:U,21,0)</f>
        <v>直连</v>
      </c>
    </row>
    <row r="18" s="4" customFormat="1" spans="1:9">
      <c r="A18" s="5">
        <v>17648806241</v>
      </c>
      <c r="B18" s="6">
        <v>44634</v>
      </c>
      <c r="C18" s="6">
        <v>44635</v>
      </c>
      <c r="D18" s="4">
        <v>261</v>
      </c>
      <c r="E18" s="4" t="str">
        <f>VLOOKUP(A18,HOP!A:L,12,0)</f>
        <v>261.00</v>
      </c>
      <c r="F18" s="4" t="str">
        <f>VLOOKUP(A18,HOP!A:C,3,0)</f>
        <v>2466916</v>
      </c>
      <c r="G18" s="4">
        <f t="shared" si="0"/>
        <v>0</v>
      </c>
      <c r="H18" s="4" t="str">
        <f t="shared" si="1"/>
        <v>，2466916</v>
      </c>
      <c r="I18" s="4" t="str">
        <f>VLOOKUP(A18,HOP!A:U,21,0)</f>
        <v>直连</v>
      </c>
    </row>
    <row r="19" s="4" customFormat="1" spans="1:9">
      <c r="A19" s="5">
        <v>17648888974</v>
      </c>
      <c r="B19" s="6">
        <v>44634</v>
      </c>
      <c r="C19" s="6">
        <v>44635</v>
      </c>
      <c r="D19" s="4">
        <v>123</v>
      </c>
      <c r="E19" s="4" t="str">
        <f>VLOOKUP(A19,HOP!A:L,12,0)</f>
        <v>123.00</v>
      </c>
      <c r="F19" s="4" t="str">
        <f>VLOOKUP(A19,HOP!A:C,3,0)</f>
        <v>2466960</v>
      </c>
      <c r="G19" s="4">
        <f t="shared" si="0"/>
        <v>0</v>
      </c>
      <c r="H19" s="4" t="str">
        <f t="shared" si="1"/>
        <v>，2466960</v>
      </c>
      <c r="I19" s="4" t="str">
        <f>VLOOKUP(A19,HOP!A:U,21,0)</f>
        <v>直连</v>
      </c>
    </row>
    <row r="20" s="4" customFormat="1" spans="1:9">
      <c r="A20" s="5">
        <v>17649082423</v>
      </c>
      <c r="B20" s="6">
        <v>44634</v>
      </c>
      <c r="C20" s="6">
        <v>44635</v>
      </c>
      <c r="D20" s="4">
        <v>115</v>
      </c>
      <c r="E20" s="4" t="str">
        <f>VLOOKUP(A20,HOP!A:L,12,0)</f>
        <v>115.00</v>
      </c>
      <c r="F20" s="4" t="str">
        <f>VLOOKUP(A20,HOP!A:C,3,0)</f>
        <v>2467062</v>
      </c>
      <c r="G20" s="4">
        <f t="shared" si="0"/>
        <v>0</v>
      </c>
      <c r="H20" s="4" t="str">
        <f t="shared" si="1"/>
        <v>，2467062</v>
      </c>
      <c r="I20" s="4" t="str">
        <f>VLOOKUP(A20,HOP!A:U,21,0)</f>
        <v>直连</v>
      </c>
    </row>
    <row r="21" s="4" customFormat="1" spans="1:9">
      <c r="A21" s="5">
        <v>17649093776</v>
      </c>
      <c r="B21" s="6">
        <v>44634</v>
      </c>
      <c r="C21" s="6">
        <v>44635</v>
      </c>
      <c r="D21" s="4">
        <v>123</v>
      </c>
      <c r="E21" s="4" t="str">
        <f>VLOOKUP(A21,HOP!A:L,12,0)</f>
        <v>123.00</v>
      </c>
      <c r="F21" s="4" t="str">
        <f>VLOOKUP(A21,HOP!A:C,3,0)</f>
        <v>2467070</v>
      </c>
      <c r="G21" s="4">
        <f t="shared" si="0"/>
        <v>0</v>
      </c>
      <c r="H21" s="4" t="str">
        <f t="shared" si="1"/>
        <v>，2467070</v>
      </c>
      <c r="I21" s="4" t="str">
        <f>VLOOKUP(A21,HOP!A:U,21,0)</f>
        <v>直连</v>
      </c>
    </row>
    <row r="23" spans="4:4">
      <c r="D23" s="4">
        <f>SUM(D2:D22)</f>
        <v>12210</v>
      </c>
    </row>
    <row r="24" spans="4:4">
      <c r="D24" s="4" t="s">
        <v>110</v>
      </c>
    </row>
    <row r="27" spans="1:3">
      <c r="A27" s="4" t="s">
        <v>111</v>
      </c>
      <c r="C27" s="4">
        <v>220</v>
      </c>
    </row>
    <row r="28" spans="1:3">
      <c r="A28" s="4" t="s">
        <v>112</v>
      </c>
      <c r="C28" s="4">
        <v>11990</v>
      </c>
    </row>
    <row r="29" spans="1:3">
      <c r="A29" s="4" t="s">
        <v>113</v>
      </c>
      <c r="C29" s="4">
        <f>SUBTOTAL(9,C27:C28)</f>
        <v>12210</v>
      </c>
    </row>
  </sheetData>
  <autoFilter ref="A1:XFD24">
    <filterColumn colId="3">
      <filters blank="1">
        <filter val="12210"/>
        <filter val="3413"/>
        <filter val="115"/>
        <filter val="1596"/>
        <filter val="397"/>
        <filter val="1699"/>
        <filter val="160"/>
        <filter val="220"/>
        <filter val="320"/>
        <filter val="261"/>
        <filter val="362"/>
        <filter val="123"/>
        <filter val="426"/>
        <filter val="173"/>
        <filter val="539"/>
        <filter val="12210 CNY"/>
        <filter val="944"/>
        <filter val="286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114</v>
      </c>
      <c r="B1" s="2" t="s">
        <v>115</v>
      </c>
      <c r="C1" s="2" t="s">
        <v>116</v>
      </c>
      <c r="D1" s="2" t="s">
        <v>117</v>
      </c>
      <c r="E1" s="2" t="s">
        <v>13</v>
      </c>
      <c r="F1" s="2" t="s">
        <v>5</v>
      </c>
      <c r="G1" s="2" t="s">
        <v>6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3">
        <v>17649093776</v>
      </c>
      <c r="B2" s="1" t="s">
        <v>132</v>
      </c>
      <c r="C2" s="1" t="s">
        <v>133</v>
      </c>
      <c r="D2" s="1" t="s">
        <v>134</v>
      </c>
      <c r="E2" s="1" t="s">
        <v>108</v>
      </c>
      <c r="F2" s="1" t="s">
        <v>132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</row>
    <row r="3" s="1" customFormat="1" spans="1:21">
      <c r="A3" s="3">
        <v>17649082423</v>
      </c>
      <c r="B3" s="1" t="s">
        <v>132</v>
      </c>
      <c r="C3" s="1" t="s">
        <v>147</v>
      </c>
      <c r="D3" s="1" t="s">
        <v>148</v>
      </c>
      <c r="E3" s="1" t="s">
        <v>103</v>
      </c>
      <c r="F3" s="1" t="s">
        <v>132</v>
      </c>
      <c r="G3" s="1" t="s">
        <v>135</v>
      </c>
      <c r="H3" s="1" t="s">
        <v>136</v>
      </c>
      <c r="I3" s="1" t="s">
        <v>149</v>
      </c>
      <c r="J3" s="1" t="s">
        <v>138</v>
      </c>
      <c r="K3" s="1" t="s">
        <v>149</v>
      </c>
      <c r="L3" s="1" t="s">
        <v>149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150</v>
      </c>
      <c r="S3" s="1" t="s">
        <v>144</v>
      </c>
      <c r="T3" s="1" t="s">
        <v>145</v>
      </c>
      <c r="U3" s="1" t="s">
        <v>146</v>
      </c>
    </row>
    <row r="4" s="1" customFormat="1" spans="1:21">
      <c r="A4" s="3">
        <v>17648888974</v>
      </c>
      <c r="B4" s="1" t="s">
        <v>132</v>
      </c>
      <c r="C4" s="1" t="s">
        <v>151</v>
      </c>
      <c r="D4" s="1" t="s">
        <v>152</v>
      </c>
      <c r="E4" s="1" t="s">
        <v>99</v>
      </c>
      <c r="F4" s="1" t="s">
        <v>132</v>
      </c>
      <c r="G4" s="1" t="s">
        <v>135</v>
      </c>
      <c r="H4" s="1" t="s">
        <v>136</v>
      </c>
      <c r="I4" s="1" t="s">
        <v>137</v>
      </c>
      <c r="J4" s="1" t="s">
        <v>138</v>
      </c>
      <c r="K4" s="1" t="s">
        <v>137</v>
      </c>
      <c r="L4" s="1" t="s">
        <v>137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153</v>
      </c>
      <c r="S4" s="1" t="s">
        <v>144</v>
      </c>
      <c r="T4" s="1" t="s">
        <v>145</v>
      </c>
      <c r="U4" s="1" t="s">
        <v>146</v>
      </c>
    </row>
    <row r="5" s="1" customFormat="1" spans="1:21">
      <c r="A5" s="3">
        <v>17648806241</v>
      </c>
      <c r="B5" s="1" t="s">
        <v>132</v>
      </c>
      <c r="C5" s="1" t="s">
        <v>154</v>
      </c>
      <c r="D5" s="1" t="s">
        <v>155</v>
      </c>
      <c r="E5" s="1" t="s">
        <v>95</v>
      </c>
      <c r="F5" s="1" t="s">
        <v>132</v>
      </c>
      <c r="G5" s="1" t="s">
        <v>135</v>
      </c>
      <c r="H5" s="1" t="s">
        <v>136</v>
      </c>
      <c r="I5" s="1" t="s">
        <v>156</v>
      </c>
      <c r="J5" s="1" t="s">
        <v>138</v>
      </c>
      <c r="K5" s="1" t="s">
        <v>156</v>
      </c>
      <c r="L5" s="1" t="s">
        <v>156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157</v>
      </c>
      <c r="S5" s="1" t="s">
        <v>144</v>
      </c>
      <c r="T5" s="1" t="s">
        <v>145</v>
      </c>
      <c r="U5" s="1" t="s">
        <v>146</v>
      </c>
    </row>
    <row r="6" s="1" customFormat="1" spans="1:21">
      <c r="A6" s="3">
        <v>17648744164</v>
      </c>
      <c r="B6" s="1" t="s">
        <v>132</v>
      </c>
      <c r="C6" s="1" t="s">
        <v>158</v>
      </c>
      <c r="D6" s="1" t="s">
        <v>159</v>
      </c>
      <c r="E6" s="1" t="s">
        <v>160</v>
      </c>
      <c r="F6" s="1" t="s">
        <v>132</v>
      </c>
      <c r="G6" s="1" t="s">
        <v>135</v>
      </c>
      <c r="H6" s="1" t="s">
        <v>136</v>
      </c>
      <c r="I6" s="1" t="s">
        <v>161</v>
      </c>
      <c r="J6" s="1" t="s">
        <v>138</v>
      </c>
      <c r="K6" s="1" t="s">
        <v>161</v>
      </c>
      <c r="L6" s="1" t="s">
        <v>161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162</v>
      </c>
      <c r="S6" s="1" t="s">
        <v>144</v>
      </c>
      <c r="T6" s="1" t="s">
        <v>145</v>
      </c>
      <c r="U6" s="1" t="s">
        <v>146</v>
      </c>
    </row>
    <row r="7" s="1" customFormat="1" spans="1:21">
      <c r="A7" s="3">
        <v>17648683256</v>
      </c>
      <c r="B7" s="1" t="s">
        <v>132</v>
      </c>
      <c r="C7" s="1" t="s">
        <v>163</v>
      </c>
      <c r="D7" s="1" t="s">
        <v>164</v>
      </c>
      <c r="E7" s="1" t="s">
        <v>91</v>
      </c>
      <c r="F7" s="1" t="s">
        <v>132</v>
      </c>
      <c r="G7" s="1" t="s">
        <v>135</v>
      </c>
      <c r="H7" s="1" t="s">
        <v>136</v>
      </c>
      <c r="I7" s="1" t="s">
        <v>165</v>
      </c>
      <c r="J7" s="1" t="s">
        <v>138</v>
      </c>
      <c r="K7" s="1" t="s">
        <v>165</v>
      </c>
      <c r="L7" s="1" t="s">
        <v>165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166</v>
      </c>
      <c r="S7" s="1" t="s">
        <v>144</v>
      </c>
      <c r="T7" s="1" t="s">
        <v>145</v>
      </c>
      <c r="U7" s="1" t="s">
        <v>146</v>
      </c>
    </row>
    <row r="8" s="1" customFormat="1" spans="1:21">
      <c r="A8" s="3">
        <v>17648418712</v>
      </c>
      <c r="B8" s="1" t="s">
        <v>132</v>
      </c>
      <c r="C8" s="1" t="s">
        <v>167</v>
      </c>
      <c r="D8" s="1" t="s">
        <v>168</v>
      </c>
      <c r="E8" s="1" t="s">
        <v>169</v>
      </c>
      <c r="F8" s="1" t="s">
        <v>132</v>
      </c>
      <c r="G8" s="1" t="s">
        <v>135</v>
      </c>
      <c r="H8" s="1" t="s">
        <v>136</v>
      </c>
      <c r="I8" s="1" t="s">
        <v>170</v>
      </c>
      <c r="J8" s="1" t="s">
        <v>138</v>
      </c>
      <c r="K8" s="1" t="s">
        <v>170</v>
      </c>
      <c r="L8" s="1" t="s">
        <v>170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171</v>
      </c>
      <c r="S8" s="1" t="s">
        <v>144</v>
      </c>
      <c r="T8" s="1" t="s">
        <v>145</v>
      </c>
      <c r="U8" s="1" t="s">
        <v>146</v>
      </c>
    </row>
    <row r="9" s="1" customFormat="1" spans="1:21">
      <c r="A9" s="3">
        <v>17648169269</v>
      </c>
      <c r="B9" s="1" t="s">
        <v>132</v>
      </c>
      <c r="C9" s="1" t="s">
        <v>172</v>
      </c>
      <c r="D9" s="1" t="s">
        <v>173</v>
      </c>
      <c r="E9" s="1" t="s">
        <v>174</v>
      </c>
      <c r="F9" s="1" t="s">
        <v>132</v>
      </c>
      <c r="G9" s="1" t="s">
        <v>135</v>
      </c>
      <c r="H9" s="1" t="s">
        <v>136</v>
      </c>
      <c r="I9" s="1" t="s">
        <v>175</v>
      </c>
      <c r="J9" s="1" t="s">
        <v>138</v>
      </c>
      <c r="K9" s="1" t="s">
        <v>175</v>
      </c>
      <c r="L9" s="1" t="s">
        <v>175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176</v>
      </c>
      <c r="S9" s="1" t="s">
        <v>144</v>
      </c>
      <c r="T9" s="1" t="s">
        <v>145</v>
      </c>
      <c r="U9" s="1" t="s">
        <v>146</v>
      </c>
    </row>
    <row r="10" s="1" customFormat="1" spans="1:21">
      <c r="A10" s="3">
        <v>17647930454</v>
      </c>
      <c r="B10" s="1" t="s">
        <v>132</v>
      </c>
      <c r="C10" s="1" t="s">
        <v>177</v>
      </c>
      <c r="D10" s="1" t="s">
        <v>178</v>
      </c>
      <c r="E10" s="1" t="s">
        <v>80</v>
      </c>
      <c r="F10" s="1" t="s">
        <v>132</v>
      </c>
      <c r="G10" s="1" t="s">
        <v>135</v>
      </c>
      <c r="H10" s="1" t="s">
        <v>136</v>
      </c>
      <c r="I10" s="1" t="s">
        <v>179</v>
      </c>
      <c r="J10" s="1" t="s">
        <v>138</v>
      </c>
      <c r="K10" s="1" t="s">
        <v>179</v>
      </c>
      <c r="L10" s="1" t="s">
        <v>179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180</v>
      </c>
      <c r="S10" s="1" t="s">
        <v>144</v>
      </c>
      <c r="T10" s="1" t="s">
        <v>145</v>
      </c>
      <c r="U10" s="1" t="s">
        <v>181</v>
      </c>
    </row>
    <row r="11" s="1" customFormat="1" spans="1:21">
      <c r="A11" s="3">
        <v>17647829355</v>
      </c>
      <c r="B11" s="1" t="s">
        <v>132</v>
      </c>
      <c r="C11" s="1" t="s">
        <v>182</v>
      </c>
      <c r="D11" s="1" t="s">
        <v>183</v>
      </c>
      <c r="E11" s="1" t="s">
        <v>184</v>
      </c>
      <c r="F11" s="1" t="s">
        <v>132</v>
      </c>
      <c r="G11" s="1" t="s">
        <v>135</v>
      </c>
      <c r="H11" s="1" t="s">
        <v>136</v>
      </c>
      <c r="I11" s="1" t="s">
        <v>185</v>
      </c>
      <c r="J11" s="1" t="s">
        <v>138</v>
      </c>
      <c r="K11" s="1" t="s">
        <v>185</v>
      </c>
      <c r="L11" s="1" t="s">
        <v>185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186</v>
      </c>
      <c r="S11" s="1" t="s">
        <v>144</v>
      </c>
      <c r="T11" s="1" t="s">
        <v>145</v>
      </c>
      <c r="U11" s="1" t="s">
        <v>146</v>
      </c>
    </row>
    <row r="12" s="1" customFormat="1" spans="1:21">
      <c r="A12" s="3">
        <v>17647800121</v>
      </c>
      <c r="B12" s="1" t="s">
        <v>132</v>
      </c>
      <c r="C12" s="1" t="s">
        <v>187</v>
      </c>
      <c r="D12" s="1" t="s">
        <v>188</v>
      </c>
      <c r="E12" s="1" t="s">
        <v>66</v>
      </c>
      <c r="F12" s="1" t="s">
        <v>132</v>
      </c>
      <c r="G12" s="1" t="s">
        <v>135</v>
      </c>
      <c r="H12" s="1" t="s">
        <v>136</v>
      </c>
      <c r="I12" s="1" t="s">
        <v>189</v>
      </c>
      <c r="J12" s="1" t="s">
        <v>138</v>
      </c>
      <c r="K12" s="1" t="s">
        <v>189</v>
      </c>
      <c r="L12" s="1" t="s">
        <v>189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190</v>
      </c>
      <c r="S12" s="1" t="s">
        <v>144</v>
      </c>
      <c r="T12" s="1" t="s">
        <v>145</v>
      </c>
      <c r="U12" s="1" t="s">
        <v>146</v>
      </c>
    </row>
    <row r="13" s="1" customFormat="1" spans="1:21">
      <c r="A13" s="3">
        <v>17643178230</v>
      </c>
      <c r="B13" s="1" t="s">
        <v>132</v>
      </c>
      <c r="C13" s="1" t="s">
        <v>191</v>
      </c>
      <c r="D13" s="1" t="s">
        <v>155</v>
      </c>
      <c r="E13" s="1" t="s">
        <v>61</v>
      </c>
      <c r="F13" s="1" t="s">
        <v>132</v>
      </c>
      <c r="G13" s="1" t="s">
        <v>135</v>
      </c>
      <c r="H13" s="1" t="s">
        <v>136</v>
      </c>
      <c r="I13" s="1" t="s">
        <v>192</v>
      </c>
      <c r="J13" s="1" t="s">
        <v>138</v>
      </c>
      <c r="K13" s="1" t="s">
        <v>192</v>
      </c>
      <c r="L13" s="1" t="s">
        <v>192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142</v>
      </c>
      <c r="R13" s="1" t="s">
        <v>193</v>
      </c>
      <c r="S13" s="1" t="s">
        <v>144</v>
      </c>
      <c r="T13" s="1" t="s">
        <v>145</v>
      </c>
      <c r="U13" s="1" t="s">
        <v>146</v>
      </c>
    </row>
    <row r="14" s="1" customFormat="1" spans="1:21">
      <c r="A14" s="3">
        <v>17643088799</v>
      </c>
      <c r="B14" s="1" t="s">
        <v>132</v>
      </c>
      <c r="C14" s="1" t="s">
        <v>194</v>
      </c>
      <c r="D14" s="1" t="s">
        <v>195</v>
      </c>
      <c r="E14" s="1" t="s">
        <v>196</v>
      </c>
      <c r="F14" s="1" t="s">
        <v>132</v>
      </c>
      <c r="G14" s="1" t="s">
        <v>135</v>
      </c>
      <c r="H14" s="1" t="s">
        <v>136</v>
      </c>
      <c r="I14" s="1" t="s">
        <v>197</v>
      </c>
      <c r="J14" s="1" t="s">
        <v>138</v>
      </c>
      <c r="K14" s="1" t="s">
        <v>197</v>
      </c>
      <c r="L14" s="1" t="s">
        <v>197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142</v>
      </c>
      <c r="R14" s="1" t="s">
        <v>198</v>
      </c>
      <c r="S14" s="1" t="s">
        <v>144</v>
      </c>
      <c r="T14" s="1" t="s">
        <v>145</v>
      </c>
      <c r="U14" s="1" t="s">
        <v>146</v>
      </c>
    </row>
    <row r="15" s="1" customFormat="1" spans="1:21">
      <c r="A15" s="3">
        <v>17643017079</v>
      </c>
      <c r="B15" s="1" t="s">
        <v>132</v>
      </c>
      <c r="C15" s="1" t="s">
        <v>199</v>
      </c>
      <c r="D15" s="1" t="s">
        <v>200</v>
      </c>
      <c r="E15" s="1" t="s">
        <v>201</v>
      </c>
      <c r="F15" s="1" t="s">
        <v>132</v>
      </c>
      <c r="G15" s="1" t="s">
        <v>135</v>
      </c>
      <c r="H15" s="1" t="s">
        <v>136</v>
      </c>
      <c r="I15" s="1" t="s">
        <v>202</v>
      </c>
      <c r="J15" s="1" t="s">
        <v>138</v>
      </c>
      <c r="K15" s="1" t="s">
        <v>202</v>
      </c>
      <c r="L15" s="1" t="s">
        <v>202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142</v>
      </c>
      <c r="R15" s="1" t="s">
        <v>203</v>
      </c>
      <c r="S15" s="1" t="s">
        <v>144</v>
      </c>
      <c r="T15" s="1" t="s">
        <v>145</v>
      </c>
      <c r="U15" s="1" t="s">
        <v>146</v>
      </c>
    </row>
    <row r="16" s="1" customFormat="1" spans="1:21">
      <c r="A16" s="3">
        <v>17635261383</v>
      </c>
      <c r="B16" s="1" t="s">
        <v>204</v>
      </c>
      <c r="C16" s="1" t="s">
        <v>205</v>
      </c>
      <c r="D16" s="1" t="s">
        <v>206</v>
      </c>
      <c r="E16" s="1" t="s">
        <v>48</v>
      </c>
      <c r="F16" s="1" t="s">
        <v>132</v>
      </c>
      <c r="G16" s="1" t="s">
        <v>135</v>
      </c>
      <c r="H16" s="1" t="s">
        <v>136</v>
      </c>
      <c r="I16" s="1" t="s">
        <v>207</v>
      </c>
      <c r="J16" s="1" t="s">
        <v>138</v>
      </c>
      <c r="K16" s="1" t="s">
        <v>207</v>
      </c>
      <c r="L16" s="1" t="s">
        <v>207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142</v>
      </c>
      <c r="R16" s="1" t="s">
        <v>208</v>
      </c>
      <c r="S16" s="1" t="s">
        <v>144</v>
      </c>
      <c r="T16" s="1" t="s">
        <v>145</v>
      </c>
      <c r="U16" s="1" t="s">
        <v>146</v>
      </c>
    </row>
    <row r="17" s="1" customFormat="1" spans="1:21">
      <c r="A17" s="3">
        <v>17624719016</v>
      </c>
      <c r="B17" s="1" t="s">
        <v>209</v>
      </c>
      <c r="C17" s="1" t="s">
        <v>210</v>
      </c>
      <c r="D17" s="1" t="s">
        <v>155</v>
      </c>
      <c r="E17" s="1" t="s">
        <v>44</v>
      </c>
      <c r="F17" s="1" t="s">
        <v>209</v>
      </c>
      <c r="G17" s="1" t="s">
        <v>135</v>
      </c>
      <c r="H17" s="1" t="s">
        <v>136</v>
      </c>
      <c r="I17" s="1" t="s">
        <v>211</v>
      </c>
      <c r="J17" s="1" t="s">
        <v>138</v>
      </c>
      <c r="K17" s="1" t="s">
        <v>211</v>
      </c>
      <c r="L17" s="1" t="s">
        <v>211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142</v>
      </c>
      <c r="R17" s="1" t="s">
        <v>212</v>
      </c>
      <c r="S17" s="1" t="s">
        <v>144</v>
      </c>
      <c r="T17" s="1" t="s">
        <v>145</v>
      </c>
      <c r="U17" s="1" t="s">
        <v>146</v>
      </c>
    </row>
    <row r="18" s="1" customFormat="1" spans="1:21">
      <c r="A18" s="3">
        <v>17624718231</v>
      </c>
      <c r="B18" s="1" t="s">
        <v>209</v>
      </c>
      <c r="C18" s="1" t="s">
        <v>213</v>
      </c>
      <c r="D18" s="1" t="s">
        <v>155</v>
      </c>
      <c r="E18" s="1" t="s">
        <v>42</v>
      </c>
      <c r="F18" s="1" t="s">
        <v>209</v>
      </c>
      <c r="G18" s="1" t="s">
        <v>135</v>
      </c>
      <c r="H18" s="1" t="s">
        <v>136</v>
      </c>
      <c r="I18" s="1" t="s">
        <v>211</v>
      </c>
      <c r="J18" s="1" t="s">
        <v>138</v>
      </c>
      <c r="K18" s="1" t="s">
        <v>211</v>
      </c>
      <c r="L18" s="1" t="s">
        <v>211</v>
      </c>
      <c r="M18" s="1" t="s">
        <v>139</v>
      </c>
      <c r="N18" s="1" t="s">
        <v>139</v>
      </c>
      <c r="O18" s="1" t="s">
        <v>140</v>
      </c>
      <c r="P18" s="1" t="s">
        <v>141</v>
      </c>
      <c r="Q18" s="1" t="s">
        <v>142</v>
      </c>
      <c r="R18" s="1" t="s">
        <v>214</v>
      </c>
      <c r="S18" s="1" t="s">
        <v>144</v>
      </c>
      <c r="T18" s="1" t="s">
        <v>145</v>
      </c>
      <c r="U18" s="1" t="s">
        <v>146</v>
      </c>
    </row>
    <row r="19" s="1" customFormat="1" spans="1:21">
      <c r="A19" s="3">
        <v>17447718957</v>
      </c>
      <c r="B19" s="1" t="s">
        <v>215</v>
      </c>
      <c r="C19" s="1" t="s">
        <v>216</v>
      </c>
      <c r="D19" s="1" t="s">
        <v>217</v>
      </c>
      <c r="E19" s="1" t="s">
        <v>218</v>
      </c>
      <c r="F19" s="1" t="s">
        <v>219</v>
      </c>
      <c r="G19" s="1" t="s">
        <v>135</v>
      </c>
      <c r="H19" s="1" t="s">
        <v>136</v>
      </c>
      <c r="I19" s="1" t="s">
        <v>220</v>
      </c>
      <c r="J19" s="1" t="s">
        <v>138</v>
      </c>
      <c r="K19" s="1" t="s">
        <v>220</v>
      </c>
      <c r="L19" s="1" t="s">
        <v>220</v>
      </c>
      <c r="M19" s="1" t="s">
        <v>139</v>
      </c>
      <c r="N19" s="1" t="s">
        <v>139</v>
      </c>
      <c r="O19" s="1" t="s">
        <v>140</v>
      </c>
      <c r="P19" s="1" t="s">
        <v>141</v>
      </c>
      <c r="Q19" s="1" t="s">
        <v>142</v>
      </c>
      <c r="R19" s="1" t="s">
        <v>221</v>
      </c>
      <c r="S19" s="1" t="s">
        <v>144</v>
      </c>
      <c r="T19" s="1" t="s">
        <v>145</v>
      </c>
      <c r="U19" s="1" t="s">
        <v>146</v>
      </c>
    </row>
    <row r="20" s="1" customFormat="1" spans="1:21">
      <c r="A20" s="3">
        <v>17428300524</v>
      </c>
      <c r="B20" s="1" t="s">
        <v>222</v>
      </c>
      <c r="C20" s="1" t="s">
        <v>223</v>
      </c>
      <c r="D20" s="1" t="s">
        <v>217</v>
      </c>
      <c r="E20" s="1" t="s">
        <v>224</v>
      </c>
      <c r="F20" s="1" t="s">
        <v>219</v>
      </c>
      <c r="G20" s="1" t="s">
        <v>135</v>
      </c>
      <c r="H20" s="1" t="s">
        <v>136</v>
      </c>
      <c r="I20" s="1" t="s">
        <v>225</v>
      </c>
      <c r="J20" s="1" t="s">
        <v>138</v>
      </c>
      <c r="K20" s="1" t="s">
        <v>225</v>
      </c>
      <c r="L20" s="1" t="s">
        <v>225</v>
      </c>
      <c r="M20" s="1" t="s">
        <v>139</v>
      </c>
      <c r="N20" s="1" t="s">
        <v>139</v>
      </c>
      <c r="O20" s="1" t="s">
        <v>140</v>
      </c>
      <c r="P20" s="1" t="s">
        <v>141</v>
      </c>
      <c r="Q20" s="1" t="s">
        <v>142</v>
      </c>
      <c r="R20" s="1" t="s">
        <v>226</v>
      </c>
      <c r="S20" s="1" t="s">
        <v>144</v>
      </c>
      <c r="T20" s="1" t="s">
        <v>145</v>
      </c>
      <c r="U20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2022-03-30T01:26:47Z</dcterms:created>
  <dcterms:modified xsi:type="dcterms:W3CDTF">2022-03-30T01:37:03Z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625359EEFCEF4053B92BA4DC33DFD6B5</vt:lpwstr>
  </property>
  <property fmtid="{D5CDD505-2E9C-101B-9397-08002B2CF9AE}" pid="3" name="KSOProductBuildVer">
    <vt:lpwstr>2052-11.1.0.11365</vt:lpwstr>
  </property>
</Properties>
</file>