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<sst xmlns="http://schemas.openxmlformats.org/spreadsheetml/2006/main" count="150" uniqueCount="89">
  <si>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</si>
  <si>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</si>
  <si>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</si>
  <si>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</si>
  <si>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</si>
  <si>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</si>
  <si>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</si>
  <si>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</si>
  <si>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</si>
  <si>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</si>
  <si>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</si>
  <si>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</si>
  <si>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</si>
  <si>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</si>
  <si>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</si>
  <si>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</si>
  <si>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</si>
  <si>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</si>
  <si>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</si>
  <si>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</si>
  <si>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</si>
  <si>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</si>
  <si>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</si>
  <si>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</si>
  <si>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</si>
  <si>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17715100018	</t>
  </si>
  <si>
    <t>Ctrip</t>
  </si>
  <si>
    <t>正常</t>
  </si>
  <si>
    <t>[永城]白玉兰酒店(永城沱滨路店）(83418865)</t>
  </si>
  <si>
    <t>舒雅双床房&lt;双人入住&gt;&lt;内宾&gt;&lt;预付&gt;&lt;双早&gt;</t>
  </si>
  <si>
    <t>CNY</t>
  </si>
  <si>
    <t>谭俊峰</t>
  </si>
  <si>
    <t>CA11323220330CNY</t>
  </si>
  <si>
    <t>未提现</t>
  </si>
  <si>
    <t>携程开票</t>
  </si>
  <si>
    <t xml:space="preserve">	</t>
  </si>
  <si>
    <t xml:space="preserve">17717088043	</t>
  </si>
  <si>
    <t>[佛山]维也纳酒店(佛山南海影视城店)(83968173)</t>
  </si>
  <si>
    <t>标准单人间&lt;单人入住&gt;&lt;内宾&gt;&lt;预付&gt;&lt;单早&gt;</t>
  </si>
  <si>
    <t>易森锐</t>
  </si>
  <si>
    <t xml:space="preserve">2483593	</t>
  </si>
  <si>
    <t xml:space="preserve">17717479690	</t>
  </si>
  <si>
    <t>舒雅大床房&lt;双人入住&gt;&lt;内宾&gt;&lt;预付&gt;&lt;双早&gt;</t>
  </si>
  <si>
    <t>范本壮</t>
  </si>
  <si>
    <t>，</t>
  </si>
  <si>
    <t>A220330094308481</t>
  </si>
  <si>
    <t>CNY / HKD 当前参考汇率: 1.227458509</t>
  </si>
  <si>
    <t>总计： 566.1 CNY/
694.86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</si>
  <si>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</si>
  <si>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</si>
  <si>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</si>
  <si>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</si>
  <si>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</si>
  <si>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</si>
  <si>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</si>
  <si>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</si>
  <si>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</si>
  <si>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</si>
  <si>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</si>
  <si>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</si>
  <si>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</si>
  <si>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</si>
  <si>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</si>
  <si>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</si>
  <si>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</si>
  <si>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</si>
  <si>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2022-03-26</t>
  </si>
  <si>
    <t>2483816</t>
  </si>
  <si>
    <t>白玉兰酒店(永城沱滨路店）</t>
  </si>
  <si>
    <t>2022-03-27</t>
  </si>
  <si>
    <t>退房日月结</t>
  </si>
  <si>
    <t>199.92</t>
  </si>
  <si>
    <t>RMB</t>
  </si>
  <si>
    <t>0</t>
  </si>
  <si>
    <t>0.00</t>
  </si>
  <si>
    <t>携程汇智国内直连</t>
  </si>
  <si>
    <t>1861</t>
  </si>
  <si>
    <t>2022-03-26 14:13:55</t>
  </si>
  <si>
    <t>否</t>
  </si>
  <si>
    <t>汇智国际旅游发展有限公司</t>
  </si>
  <si>
    <t>直连</t>
  </si>
  <si>
    <t>2483593</t>
  </si>
  <si>
    <t>维也纳酒店（佛山南海影视城店）</t>
  </si>
  <si>
    <t>174.42</t>
  </si>
  <si>
    <t>2022-03-26 11:50:58</t>
  </si>
  <si>
    <t>2022-03-25</t>
  </si>
  <si>
    <t>2482617</t>
  </si>
  <si>
    <t>191.76</t>
  </si>
  <si>
    <t>2022-03-25 17:24:09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</si>
</sst>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18" fillId="17" borderId="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44646</v>
      </c>
      <c r="G2" s="6">
        <v>44647</v>
      </c>
      <c r="H2" s="4">
        <v>1</v>
      </c>
      <c r="I2" s="4">
        <v>1</v>
      </c>
      <c r="J2" s="4">
        <v>1</v>
      </c>
      <c r="K2" s="4" t="s">
        <v>30</v>
      </c>
      <c r="L2" s="4">
        <v>191.76</v>
      </c>
      <c r="M2" s="4">
        <v>191.76</v>
      </c>
      <c r="N2" s="4" t="s">
        <v>31</v>
      </c>
      <c r="O2" s="4" t="s">
        <v>32</v>
      </c>
      <c r="P2" s="4" t="s">
        <v>33</v>
      </c>
      <c r="Q2" s="4">
        <v>0</v>
      </c>
      <c r="R2" s="7">
        <v>44645</v>
      </c>
      <c r="S2" s="6">
        <v>44650</v>
      </c>
      <c r="T2" s="4" t="s">
        <v>34</v>
      </c>
      <c r="U2" s="4">
        <v>191.76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44646</v>
      </c>
      <c r="G3" s="6">
        <v>44647</v>
      </c>
      <c r="H3" s="4">
        <v>1</v>
      </c>
      <c r="I3" s="4">
        <v>1</v>
      </c>
      <c r="J3" s="4">
        <v>1</v>
      </c>
      <c r="K3" s="4" t="s">
        <v>30</v>
      </c>
      <c r="L3" s="4">
        <v>174.42</v>
      </c>
      <c r="M3" s="4">
        <v>174.42</v>
      </c>
      <c r="N3" s="4" t="s">
        <v>39</v>
      </c>
      <c r="O3" s="4" t="s">
        <v>32</v>
      </c>
      <c r="P3" s="4" t="s">
        <v>33</v>
      </c>
      <c r="Q3" s="4">
        <v>0</v>
      </c>
      <c r="R3" s="7">
        <v>44646</v>
      </c>
      <c r="S3" s="6">
        <v>44650</v>
      </c>
      <c r="T3" s="4" t="s">
        <v>34</v>
      </c>
      <c r="U3" s="4">
        <v>174.42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6">
        <v>44646</v>
      </c>
      <c r="G4" s="6">
        <v>44647</v>
      </c>
      <c r="H4" s="4">
        <v>1</v>
      </c>
      <c r="I4" s="4">
        <v>1</v>
      </c>
      <c r="J4" s="4">
        <v>1</v>
      </c>
      <c r="K4" s="4" t="s">
        <v>30</v>
      </c>
      <c r="L4" s="4">
        <v>199.92</v>
      </c>
      <c r="M4" s="4">
        <v>199.92</v>
      </c>
      <c r="N4" s="4" t="s">
        <v>43</v>
      </c>
      <c r="O4" s="4" t="s">
        <v>32</v>
      </c>
      <c r="P4" s="4" t="s">
        <v>33</v>
      </c>
      <c r="Q4" s="4">
        <v>0</v>
      </c>
      <c r="R4" s="7">
        <v>44646</v>
      </c>
      <c r="S4" s="6">
        <v>44650</v>
      </c>
      <c r="T4" s="4" t="s">
        <v>34</v>
      </c>
      <c r="U4" s="4">
        <v>199.92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17715100018</v>
      </c>
      <c r="B2" s="6">
        <v>44646</v>
      </c>
      <c r="C2" s="6">
        <v>44647</v>
      </c>
      <c r="D2" s="4">
        <v>191.76</v>
      </c>
      <c r="E2" s="4" t="str">
        <f>VLOOKUP(A2,HOP!A:L,12,0)</f>
        <v>191.76</v>
      </c>
      <c r="F2" s="4" t="str">
        <f>VLOOKUP(A2,HOP!A:C,3,0)</f>
        <v>2482617</v>
      </c>
      <c r="G2" s="4">
        <f>D2-E2</f>
        <v>0</v>
      </c>
      <c r="H2" s="4" t="str">
        <f>$H$1&amp;F2</f>
        <v>，2482617</v>
      </c>
      <c r="I2" s="4" t="str">
        <f>VLOOKUP(A2,HOP!A:U,21,0)</f>
        <v>直连</v>
      </c>
    </row>
    <row r="3" s="4" customFormat="1" spans="1:9">
      <c r="A3" s="5">
        <v>17717088043</v>
      </c>
      <c r="B3" s="6">
        <v>44646</v>
      </c>
      <c r="C3" s="6">
        <v>44647</v>
      </c>
      <c r="D3" s="4">
        <v>174.42</v>
      </c>
      <c r="E3" s="4" t="str">
        <f>VLOOKUP(A3,HOP!A:L,12,0)</f>
        <v>174.42</v>
      </c>
      <c r="F3" s="4" t="str">
        <f>VLOOKUP(A3,HOP!A:C,3,0)</f>
        <v>2483593</v>
      </c>
      <c r="G3" s="4">
        <f>D3-E3</f>
        <v>0</v>
      </c>
      <c r="H3" s="4" t="str">
        <f>$H$1&amp;F3</f>
        <v>，2483593</v>
      </c>
      <c r="I3" s="4" t="str">
        <f>VLOOKUP(A3,HOP!A:U,21,0)</f>
        <v>直连</v>
      </c>
    </row>
    <row r="4" s="4" customFormat="1" spans="1:9">
      <c r="A4" s="5">
        <v>17717479690</v>
      </c>
      <c r="B4" s="6">
        <v>44646</v>
      </c>
      <c r="C4" s="6">
        <v>44647</v>
      </c>
      <c r="D4" s="4">
        <v>199.92</v>
      </c>
      <c r="E4" s="4" t="str">
        <f>VLOOKUP(A4,HOP!A:L,12,0)</f>
        <v>199.92</v>
      </c>
      <c r="F4" s="4" t="str">
        <f>VLOOKUP(A4,HOP!A:C,3,0)</f>
        <v>2483816</v>
      </c>
      <c r="G4" s="4">
        <f>D4-E4</f>
        <v>0</v>
      </c>
      <c r="H4" s="4" t="str">
        <f>$H$1&amp;F4</f>
        <v>，2483816</v>
      </c>
      <c r="I4" s="4" t="str">
        <f>VLOOKUP(A4,HOP!A:U,21,0)</f>
        <v>直连</v>
      </c>
    </row>
    <row r="6" spans="4:4">
      <c r="D6" s="4">
        <f>SUM(D2:D5)</f>
        <v>566.1</v>
      </c>
    </row>
    <row r="10" spans="1:1">
      <c r="A10" s="4" t="s">
        <v>45</v>
      </c>
    </row>
    <row r="11" spans="1:1">
      <c r="A11" s="4" t="s">
        <v>46</v>
      </c>
    </row>
    <row r="12" spans="1:1">
      <c r="A12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</row>
    <row r="2" s="1" customFormat="1" spans="1:21">
      <c r="A2" s="3">
        <v>17717479690</v>
      </c>
      <c r="B2" s="1" t="s">
        <v>66</v>
      </c>
      <c r="C2" s="1" t="s">
        <v>67</v>
      </c>
      <c r="D2" s="1" t="s">
        <v>68</v>
      </c>
      <c r="E2" s="1" t="s">
        <v>43</v>
      </c>
      <c r="F2" s="1" t="s">
        <v>66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</row>
    <row r="3" s="1" customFormat="1" spans="1:21">
      <c r="A3" s="3">
        <v>17717088043</v>
      </c>
      <c r="B3" s="1" t="s">
        <v>66</v>
      </c>
      <c r="C3" s="1" t="s">
        <v>81</v>
      </c>
      <c r="D3" s="1" t="s">
        <v>82</v>
      </c>
      <c r="E3" s="1" t="s">
        <v>39</v>
      </c>
      <c r="F3" s="1" t="s">
        <v>66</v>
      </c>
      <c r="G3" s="1" t="s">
        <v>69</v>
      </c>
      <c r="H3" s="1" t="s">
        <v>70</v>
      </c>
      <c r="I3" s="1" t="s">
        <v>83</v>
      </c>
      <c r="J3" s="1" t="s">
        <v>72</v>
      </c>
      <c r="K3" s="1" t="s">
        <v>83</v>
      </c>
      <c r="L3" s="1" t="s">
        <v>83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84</v>
      </c>
      <c r="S3" s="1" t="s">
        <v>78</v>
      </c>
      <c r="T3" s="1" t="s">
        <v>79</v>
      </c>
      <c r="U3" s="1" t="s">
        <v>80</v>
      </c>
    </row>
    <row r="4" s="1" customFormat="1" spans="1:21">
      <c r="A4" s="3">
        <v>17715100018</v>
      </c>
      <c r="B4" s="1" t="s">
        <v>85</v>
      </c>
      <c r="C4" s="1" t="s">
        <v>86</v>
      </c>
      <c r="D4" s="1" t="s">
        <v>68</v>
      </c>
      <c r="E4" s="1" t="s">
        <v>31</v>
      </c>
      <c r="F4" s="1" t="s">
        <v>66</v>
      </c>
      <c r="G4" s="1" t="s">
        <v>69</v>
      </c>
      <c r="H4" s="1" t="s">
        <v>70</v>
      </c>
      <c r="I4" s="1" t="s">
        <v>87</v>
      </c>
      <c r="J4" s="1" t="s">
        <v>72</v>
      </c>
      <c r="K4" s="1" t="s">
        <v>87</v>
      </c>
      <c r="L4" s="1" t="s">
        <v>87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76</v>
      </c>
      <c r="R4" s="1" t="s">
        <v>88</v>
      </c>
      <c r="S4" s="1" t="s">
        <v>78</v>
      </c>
      <c r="T4" s="1" t="s">
        <v>79</v>
      </c>
      <c r="U4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2022-03-30T01:37:33Z</dcterms:created>
  <dcterms:modified xsi:type="dcterms:W3CDTF">2022-03-30T01:42:33Z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9BBEAE4D6E814A8393B204DCDB17B619</vt:lpwstr>
  </property>
  <property fmtid="{D5CDD505-2E9C-101B-9397-08002B2CF9AE}" pid="3" name="KSOProductBuildVer">
    <vt:lpwstr>2052-11.1.0.11365</vt:lpwstr>
  </property>
</Properties>
</file>