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对账!$A$1:$I$19</definedName>
  </definedNames>
  <calcPr calcId="144525"/>
</workbook>
</file>

<file path=xl/sharedStrings.xml><?xml version="1.0" encoding="utf-8"?>
<sst xmlns="http://schemas.openxmlformats.org/spreadsheetml/2006/main" count="146" uniqueCount="98">
  <si>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</si>
  <si>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</si>
  <si>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</si>
  <si>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</si>
  <si>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</si>
  <si>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</si>
  <si>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</si>
  <si>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</si>
  <si>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</si>
  <si>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</si>
  <si>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</si>
  <si>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</si>
  <si>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</si>
  <si>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</si>
  <si>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</si>
  <si>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</si>
  <si>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</si>
  <si>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</si>
  <si>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</si>
  <si>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</si>
  <si>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</si>
  <si>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</si>
  <si>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</si>
  <si>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</si>
  <si>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</si>
  <si>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17666237470	</t>
  </si>
  <si>
    <t>Ctrip</t>
  </si>
  <si>
    <t>正常</t>
  </si>
  <si>
    <t>[梅州]梅州麓湖山酒店(67856423)</t>
  </si>
  <si>
    <t>豪华大床房&lt;大床&gt;&lt;特惠专享&gt;&lt;双人入住&gt;&lt;日历房套餐高价值&gt;&lt;无早&gt;&lt;新酒店礼盒&gt;</t>
  </si>
  <si>
    <t>CNY</t>
  </si>
  <si>
    <t>刘映新</t>
  </si>
  <si>
    <t>CA363220402CNY</t>
  </si>
  <si>
    <t>未提现</t>
  </si>
  <si>
    <t>携程开票</t>
  </si>
  <si>
    <t xml:space="preserve">2470920	</t>
  </si>
  <si>
    <t xml:space="preserve">	</t>
  </si>
  <si>
    <t xml:space="preserve">17666857335	</t>
  </si>
  <si>
    <t>标准双床房&lt;双床&gt;&lt;双人入住&gt;&lt;升级特惠&gt;&lt;双早&gt;&lt;新高价值日历房套餐&gt;&lt;新酒店礼盒&gt;</t>
  </si>
  <si>
    <t>王文超</t>
  </si>
  <si>
    <t xml:space="preserve">892384	</t>
  </si>
  <si>
    <t xml:space="preserve">17667117962	</t>
  </si>
  <si>
    <t>[梅州]梅州客天下艺术家园酒店(83268462)</t>
  </si>
  <si>
    <t>林风眠艺术主题大床房&lt;大床&gt;&lt;超值特惠&gt;&lt;双人入住&gt;&lt;日历房套餐高价值&gt;&lt;双早&gt;&lt;新酒店礼盒&gt;</t>
  </si>
  <si>
    <t>夏瑜</t>
  </si>
  <si>
    <t xml:space="preserve">2471364	</t>
  </si>
  <si>
    <t xml:space="preserve">686444	</t>
  </si>
  <si>
    <t xml:space="preserve">17667958402	</t>
  </si>
  <si>
    <t>[贵阳]贵阳溪山里酒店(77243456)</t>
  </si>
  <si>
    <t>高级大床房&lt;双人入住&gt;&lt;中宾&gt;&lt;无早&gt;</t>
  </si>
  <si>
    <t>杨玉海</t>
  </si>
  <si>
    <t xml:space="preserve">178335	</t>
  </si>
  <si>
    <t>，</t>
  </si>
  <si>
    <t>202203171502170021</t>
  </si>
  <si>
    <t>202203172209470022</t>
  </si>
  <si>
    <t>A220402102516481</t>
  </si>
  <si>
    <t>A220402102415481</t>
  </si>
  <si>
    <t>房集：i220402102141  572.9元</t>
  </si>
  <si>
    <t>CNY / HKD 当前参考汇率: 1.230200247</t>
  </si>
  <si>
    <t>总计：1218.3 CNY/1498.75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</si>
  <si>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</si>
  <si>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</si>
  <si>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</si>
  <si>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</si>
  <si>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</si>
  <si>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</si>
  <si>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</si>
  <si>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</si>
  <si>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</si>
  <si>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</si>
  <si>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</si>
  <si>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</si>
  <si>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</si>
  <si>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</si>
  <si>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</si>
  <si>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</si>
  <si>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</si>
  <si>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</si>
  <si>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2022-03-17</t>
  </si>
  <si>
    <t>2471364</t>
  </si>
  <si>
    <t>梅州客天下艺术家园酒店</t>
  </si>
  <si>
    <t>2022-03-18</t>
  </si>
  <si>
    <t>退房日周结</t>
  </si>
  <si>
    <t>360.22</t>
  </si>
  <si>
    <t>RMB</t>
  </si>
  <si>
    <t>0</t>
  </si>
  <si>
    <t>0.00</t>
  </si>
  <si>
    <t>携程国内直连(DD)</t>
  </si>
  <si>
    <t>01.011249</t>
  </si>
  <si>
    <t>2022-03-17 16:38:03</t>
  </si>
  <si>
    <t>否</t>
  </si>
  <si>
    <t>汇智国际旅游发展有限公司</t>
  </si>
  <si>
    <t>直采</t>
  </si>
  <si>
    <t>2470920</t>
  </si>
  <si>
    <t>梅州麓湖山酒店</t>
  </si>
  <si>
    <t>285.18</t>
  </si>
  <si>
    <t>2022-03-17 11:54:43</t>
  </si>
  <si>
    <t>Saas酒店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</si>
</sst>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FF0000"/>
      <name val="Segoe UI"/>
      <charset val="134"/>
    </font>
    <font>
      <sz val="9"/>
      <color rgb="FF333333"/>
      <name val="Segoe UI"/>
      <charset val="134"/>
    </font>
    <font>
      <sz val="15"/>
      <color rgb="FF000000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DFE5E7"/>
      </left>
      <right style="medium">
        <color rgb="FFDFE5E7"/>
      </right>
      <top/>
      <bottom/>
      <diagonal/>
    </border>
    <border>
      <left style="medium">
        <color rgb="FFDFE5E7"/>
      </left>
      <right style="medium">
        <color rgb="FFDFE5E7"/>
      </right>
      <top style="medium">
        <color rgb="FFDFE5E7"/>
      </top>
      <bottom/>
      <diagonal/>
    </border>
    <border>
      <left style="medium">
        <color rgb="FFDFE5E7"/>
      </left>
      <right style="medium">
        <color rgb="FFDFE5E7"/>
      </right>
      <top/>
      <bottom style="medium">
        <color rgb="FFDFE5E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22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12</xdr:row>
      <xdr:rowOff>0</xdr:rowOff>
    </xdr:from>
    <xdr:to>
      <xdr:col>18</xdr:col>
      <xdr:colOff>510540</xdr:colOff>
      <xdr:row>27</xdr:row>
      <xdr:rowOff>3810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88265" y="2124075"/>
          <a:ext cx="5082540" cy="2594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10" defaultRowHeight="13.5" outlineLevelRow="4"/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>
      <c r="A2" t="s">
        <v>25</v>
      </c>
      <c r="B2" t="s">
        <v>26</v>
      </c>
      <c r="C2" t="s">
        <v>27</v>
      </c>
      <c r="D2" t="s">
        <v>28</v>
      </c>
      <c r="E2" t="s">
        <v>29</v>
      </c>
      <c r="F2" s="8">
        <v>44637</v>
      </c>
      <c r="G2" s="8">
        <v>44638</v>
      </c>
      <c r="H2">
        <v>1</v>
      </c>
      <c r="I2">
        <v>1</v>
      </c>
      <c r="J2">
        <v>1</v>
      </c>
      <c r="K2" t="s">
        <v>30</v>
      </c>
      <c r="L2">
        <v>285.18</v>
      </c>
      <c r="M2">
        <v>285.18</v>
      </c>
      <c r="N2" t="s">
        <v>31</v>
      </c>
      <c r="O2" t="s">
        <v>32</v>
      </c>
      <c r="P2" t="s">
        <v>33</v>
      </c>
      <c r="Q2">
        <v>0</v>
      </c>
      <c r="R2" s="16">
        <v>44637</v>
      </c>
      <c r="S2" s="8">
        <v>44653</v>
      </c>
      <c r="T2" t="s">
        <v>34</v>
      </c>
      <c r="U2">
        <v>285.18</v>
      </c>
      <c r="V2">
        <v>0</v>
      </c>
      <c r="W2">
        <v>0</v>
      </c>
      <c r="X2" t="s">
        <v>35</v>
      </c>
      <c r="Y2" t="s">
        <v>36</v>
      </c>
    </row>
    <row r="3" spans="1:25">
      <c r="A3" t="s">
        <v>37</v>
      </c>
      <c r="B3" t="s">
        <v>26</v>
      </c>
      <c r="C3" t="s">
        <v>27</v>
      </c>
      <c r="D3" t="s">
        <v>28</v>
      </c>
      <c r="E3" t="s">
        <v>38</v>
      </c>
      <c r="F3" s="8">
        <v>44637</v>
      </c>
      <c r="G3" s="8">
        <v>44638</v>
      </c>
      <c r="H3">
        <v>1</v>
      </c>
      <c r="I3">
        <v>1</v>
      </c>
      <c r="J3">
        <v>1</v>
      </c>
      <c r="K3" t="s">
        <v>30</v>
      </c>
      <c r="L3">
        <v>255</v>
      </c>
      <c r="M3">
        <v>255</v>
      </c>
      <c r="N3" t="s">
        <v>39</v>
      </c>
      <c r="O3" t="s">
        <v>32</v>
      </c>
      <c r="P3" t="s">
        <v>33</v>
      </c>
      <c r="Q3">
        <v>0</v>
      </c>
      <c r="R3" s="16">
        <v>44637</v>
      </c>
      <c r="S3" s="8">
        <v>44653</v>
      </c>
      <c r="T3" t="s">
        <v>34</v>
      </c>
      <c r="U3">
        <v>255</v>
      </c>
      <c r="V3">
        <v>0</v>
      </c>
      <c r="W3">
        <v>0</v>
      </c>
      <c r="X3" t="s">
        <v>36</v>
      </c>
      <c r="Y3" t="s">
        <v>40</v>
      </c>
    </row>
    <row r="4" spans="1:25">
      <c r="A4" t="s">
        <v>41</v>
      </c>
      <c r="B4" t="s">
        <v>26</v>
      </c>
      <c r="C4" t="s">
        <v>27</v>
      </c>
      <c r="D4" t="s">
        <v>42</v>
      </c>
      <c r="E4" t="s">
        <v>43</v>
      </c>
      <c r="F4" s="8">
        <v>44637</v>
      </c>
      <c r="G4" s="8">
        <v>44638</v>
      </c>
      <c r="H4">
        <v>1</v>
      </c>
      <c r="I4">
        <v>1</v>
      </c>
      <c r="J4">
        <v>1</v>
      </c>
      <c r="K4" t="s">
        <v>30</v>
      </c>
      <c r="L4">
        <v>360.22</v>
      </c>
      <c r="M4">
        <v>360.22</v>
      </c>
      <c r="N4" t="s">
        <v>44</v>
      </c>
      <c r="O4" t="s">
        <v>32</v>
      </c>
      <c r="P4" t="s">
        <v>33</v>
      </c>
      <c r="Q4">
        <v>0</v>
      </c>
      <c r="R4" s="16">
        <v>44637</v>
      </c>
      <c r="S4" s="8">
        <v>44653</v>
      </c>
      <c r="T4" t="s">
        <v>34</v>
      </c>
      <c r="U4">
        <v>360.22</v>
      </c>
      <c r="V4">
        <v>0</v>
      </c>
      <c r="W4">
        <v>0</v>
      </c>
      <c r="X4" t="s">
        <v>45</v>
      </c>
      <c r="Y4" t="s">
        <v>46</v>
      </c>
    </row>
    <row r="5" spans="1:25">
      <c r="A5" t="s">
        <v>47</v>
      </c>
      <c r="B5" t="s">
        <v>26</v>
      </c>
      <c r="C5" t="s">
        <v>27</v>
      </c>
      <c r="D5" t="s">
        <v>48</v>
      </c>
      <c r="E5" t="s">
        <v>49</v>
      </c>
      <c r="F5" s="8">
        <v>44637</v>
      </c>
      <c r="G5" s="8">
        <v>44638</v>
      </c>
      <c r="H5">
        <v>1</v>
      </c>
      <c r="I5">
        <v>1</v>
      </c>
      <c r="J5">
        <v>1</v>
      </c>
      <c r="K5" t="s">
        <v>30</v>
      </c>
      <c r="L5">
        <v>317.9</v>
      </c>
      <c r="M5">
        <v>317.9</v>
      </c>
      <c r="N5" t="s">
        <v>50</v>
      </c>
      <c r="O5" t="s">
        <v>32</v>
      </c>
      <c r="P5" t="s">
        <v>33</v>
      </c>
      <c r="Q5">
        <v>0</v>
      </c>
      <c r="R5" s="16">
        <v>44637</v>
      </c>
      <c r="S5" s="8">
        <v>44653</v>
      </c>
      <c r="T5" t="s">
        <v>34</v>
      </c>
      <c r="U5">
        <v>317.9</v>
      </c>
      <c r="V5">
        <v>0</v>
      </c>
      <c r="W5">
        <v>0</v>
      </c>
      <c r="X5" t="s">
        <v>36</v>
      </c>
      <c r="Y5" t="s">
        <v>51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10" sqref="A10:D14"/>
    </sheetView>
  </sheetViews>
  <sheetFormatPr defaultColWidth="10" defaultRowHeight="13.5"/>
  <cols>
    <col min="1" max="1" width="30.5" style="6" customWidth="1"/>
    <col min="2" max="3" width="10.775"/>
    <col min="4" max="4" width="10" style="6"/>
    <col min="9" max="9" width="10" style="6"/>
    <col min="11" max="11" width="35.775" customWidth="1"/>
  </cols>
  <sheetData>
    <row r="1" spans="1:8">
      <c r="A1" s="6" t="s">
        <v>0</v>
      </c>
      <c r="B1" t="s">
        <v>5</v>
      </c>
      <c r="C1" t="s">
        <v>6</v>
      </c>
      <c r="D1" s="6" t="s">
        <v>12</v>
      </c>
      <c r="H1" t="s">
        <v>52</v>
      </c>
    </row>
    <row r="2" spans="1:9">
      <c r="A2" s="7">
        <v>17666237470</v>
      </c>
      <c r="B2" s="8">
        <v>44637</v>
      </c>
      <c r="C2" s="8">
        <v>44638</v>
      </c>
      <c r="D2" s="6">
        <v>285.18</v>
      </c>
      <c r="E2" s="6" t="str">
        <f>VLOOKUP(A2,HOP!A:L,12,0)</f>
        <v>285.18</v>
      </c>
      <c r="F2" t="str">
        <f>VLOOKUP(A2,HOP!A:C,3,0)</f>
        <v>2470920</v>
      </c>
      <c r="G2" s="6">
        <f>D2-E2</f>
        <v>0</v>
      </c>
      <c r="H2" t="str">
        <f>$H$1&amp;F2</f>
        <v>，2470920</v>
      </c>
      <c r="I2" s="6" t="str">
        <f>VLOOKUP(A2,HOP!A:U,21,0)</f>
        <v>Saas酒店</v>
      </c>
    </row>
    <row r="3" spans="1:10">
      <c r="A3" s="7">
        <v>17666857335</v>
      </c>
      <c r="B3" s="8">
        <v>44637</v>
      </c>
      <c r="C3" s="8">
        <v>44638</v>
      </c>
      <c r="D3" s="6">
        <v>255</v>
      </c>
      <c r="E3" s="6">
        <v>255</v>
      </c>
      <c r="F3" s="17" t="s">
        <v>53</v>
      </c>
      <c r="G3" s="6">
        <f>D3-E3</f>
        <v>0</v>
      </c>
      <c r="H3" t="str">
        <f>$H$1&amp;F3</f>
        <v>，202203171502170021</v>
      </c>
      <c r="I3" s="6" t="e">
        <f>VLOOKUP(A3,HOP!A:U,21,0)</f>
        <v>#N/A</v>
      </c>
      <c r="J3">
        <v>3.17</v>
      </c>
    </row>
    <row r="4" spans="1:9">
      <c r="A4" s="7">
        <v>17667117962</v>
      </c>
      <c r="B4" s="8">
        <v>44637</v>
      </c>
      <c r="C4" s="8">
        <v>44638</v>
      </c>
      <c r="D4" s="6">
        <v>360.22</v>
      </c>
      <c r="E4" s="6" t="str">
        <f>VLOOKUP(A4,HOP!A:L,12,0)</f>
        <v>360.22</v>
      </c>
      <c r="F4" t="str">
        <f>VLOOKUP(A4,HOP!A:C,3,0)</f>
        <v>2471364</v>
      </c>
      <c r="G4" s="6">
        <f>D4-E4</f>
        <v>0</v>
      </c>
      <c r="H4" t="str">
        <f>$H$1&amp;F4</f>
        <v>，2471364</v>
      </c>
      <c r="I4" s="6" t="str">
        <f>VLOOKUP(A4,HOP!A:U,21,0)</f>
        <v>直采</v>
      </c>
    </row>
    <row r="5" ht="18.75" spans="1:11">
      <c r="A5" s="7">
        <v>17667958402</v>
      </c>
      <c r="B5" s="8">
        <v>44637</v>
      </c>
      <c r="C5" s="8">
        <v>44638</v>
      </c>
      <c r="D5" s="6">
        <v>317.9</v>
      </c>
      <c r="E5" s="6">
        <v>317.9</v>
      </c>
      <c r="F5" s="17" t="s">
        <v>54</v>
      </c>
      <c r="G5" s="6">
        <f>D5-E5</f>
        <v>0</v>
      </c>
      <c r="H5" t="str">
        <f>$H$1&amp;F5</f>
        <v>，202203172209470022</v>
      </c>
      <c r="I5" s="6" t="e">
        <f>VLOOKUP(A5,HOP!A:U,21,0)</f>
        <v>#N/A</v>
      </c>
      <c r="J5">
        <v>3.17</v>
      </c>
      <c r="K5" s="15"/>
    </row>
    <row r="6" spans="4:4">
      <c r="D6" s="6">
        <f>SUM(D2:D5)</f>
        <v>1218.3</v>
      </c>
    </row>
    <row r="10" spans="1:4">
      <c r="A10" s="6" t="s">
        <v>55</v>
      </c>
      <c r="C10">
        <v>285.18</v>
      </c>
      <c r="D10" s="6">
        <v>350.83</v>
      </c>
    </row>
    <row r="11" spans="1:4">
      <c r="A11" s="6" t="s">
        <v>56</v>
      </c>
      <c r="C11">
        <v>360.22</v>
      </c>
      <c r="D11" s="6">
        <v>443.14</v>
      </c>
    </row>
    <row r="12" spans="1:4">
      <c r="A12" s="6" t="s">
        <v>57</v>
      </c>
      <c r="C12">
        <v>572.9</v>
      </c>
      <c r="D12" s="6">
        <v>704.78</v>
      </c>
    </row>
    <row r="13" spans="1:4">
      <c r="A13" s="9" t="s">
        <v>58</v>
      </c>
      <c r="C13">
        <f>SUBTOTAL(9,C10:C12)</f>
        <v>1218.3</v>
      </c>
      <c r="D13" s="6">
        <f>SUBTOTAL(9,D10:D12)</f>
        <v>1498.75</v>
      </c>
    </row>
    <row r="14" s="5" customFormat="1" ht="14.25" spans="1:9">
      <c r="A14" s="10" t="s">
        <v>59</v>
      </c>
      <c r="B14" s="11"/>
      <c r="D14" s="12"/>
      <c r="I14" s="12"/>
    </row>
    <row r="15" s="5" customFormat="1" spans="1:9">
      <c r="A15" s="12"/>
      <c r="B15" s="13"/>
      <c r="D15" s="12"/>
      <c r="I15" s="12"/>
    </row>
    <row r="16" s="5" customFormat="1" spans="1:9">
      <c r="A16" s="12"/>
      <c r="D16" s="12"/>
      <c r="I16" s="12"/>
    </row>
    <row r="17" s="5" customFormat="1" ht="14.25" spans="1:9">
      <c r="A17" s="12"/>
      <c r="B17" s="14"/>
      <c r="D17" s="12"/>
      <c r="I17" s="12"/>
    </row>
    <row r="18" s="5" customFormat="1" spans="1:9">
      <c r="A18" s="12"/>
      <c r="D18" s="12"/>
      <c r="I18" s="12"/>
    </row>
    <row r="19" s="5" customFormat="1" spans="1:9">
      <c r="A19" s="12"/>
      <c r="D19" s="12"/>
      <c r="I19" s="12"/>
    </row>
  </sheetData>
  <autoFilter ref="A1:I19">
    <extLst/>
  </autoFilter>
  <pageMargins left="0.75" right="0.75" top="1" bottom="1" header="0.5" footer="0.5"/>
  <headerFooter/>
  <ignoredErrors>
    <ignoredError sqref="E4:F4 E2:F2" emptyCellReferenc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opLeftCell="F1" workbookViewId="0">
      <selection activeCell="G10" sqref="G10"/>
    </sheetView>
  </sheetViews>
  <sheetFormatPr defaultColWidth="8.89166666666667" defaultRowHeight="12.75" outlineLevelRow="2"/>
  <cols>
    <col min="1" max="1" width="17" style="2" customWidth="1"/>
    <col min="2" max="3" width="10.775" style="1" customWidth="1"/>
    <col min="4" max="5" width="18.775" style="1" customWidth="1"/>
    <col min="6" max="16384" width="8.89166666666667" style="1"/>
  </cols>
  <sheetData>
    <row r="1" s="1" customFormat="1" spans="1:21">
      <c r="A1" s="3" t="s">
        <v>60</v>
      </c>
      <c r="B1" s="3" t="s">
        <v>61</v>
      </c>
      <c r="C1" s="3" t="s">
        <v>62</v>
      </c>
      <c r="D1" s="3" t="s">
        <v>63</v>
      </c>
      <c r="E1" s="3" t="s">
        <v>13</v>
      </c>
      <c r="F1" s="3" t="s">
        <v>5</v>
      </c>
      <c r="G1" s="3" t="s">
        <v>6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68</v>
      </c>
      <c r="M1" s="3" t="s">
        <v>69</v>
      </c>
      <c r="N1" s="3" t="s">
        <v>70</v>
      </c>
      <c r="O1" s="3" t="s">
        <v>71</v>
      </c>
      <c r="P1" s="3" t="s">
        <v>72</v>
      </c>
      <c r="Q1" s="3" t="s">
        <v>73</v>
      </c>
      <c r="R1" s="3" t="s">
        <v>74</v>
      </c>
      <c r="S1" s="3" t="s">
        <v>75</v>
      </c>
      <c r="T1" s="3" t="s">
        <v>76</v>
      </c>
      <c r="U1" s="3" t="s">
        <v>77</v>
      </c>
    </row>
    <row r="2" s="1" customFormat="1" spans="1:21">
      <c r="A2" s="4">
        <v>17667117962</v>
      </c>
      <c r="B2" s="1" t="s">
        <v>78</v>
      </c>
      <c r="C2" s="1" t="s">
        <v>79</v>
      </c>
      <c r="D2" s="1" t="s">
        <v>80</v>
      </c>
      <c r="E2" s="1" t="s">
        <v>44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</row>
    <row r="3" s="1" customFormat="1" spans="1:21">
      <c r="A3" s="4">
        <v>17666237470</v>
      </c>
      <c r="B3" s="1" t="s">
        <v>78</v>
      </c>
      <c r="C3" s="1" t="s">
        <v>93</v>
      </c>
      <c r="D3" s="1" t="s">
        <v>94</v>
      </c>
      <c r="E3" s="1" t="s">
        <v>31</v>
      </c>
      <c r="F3" s="1" t="s">
        <v>78</v>
      </c>
      <c r="G3" s="1" t="s">
        <v>81</v>
      </c>
      <c r="H3" s="1" t="s">
        <v>82</v>
      </c>
      <c r="I3" s="1" t="s">
        <v>95</v>
      </c>
      <c r="J3" s="1" t="s">
        <v>84</v>
      </c>
      <c r="K3" s="1" t="s">
        <v>95</v>
      </c>
      <c r="L3" s="1" t="s">
        <v>95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96</v>
      </c>
      <c r="S3" s="1" t="s">
        <v>90</v>
      </c>
      <c r="T3" s="1" t="s">
        <v>91</v>
      </c>
      <c r="U3" s="1" t="s">
        <v>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2022-04-02T01:48:00Z</dcterms:created>
  <dcterms:modified xsi:type="dcterms:W3CDTF">2022-04-02T02:27:26Z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D835C761C5A54C4C886411508E133C22</vt:lpwstr>
  </property>
  <property fmtid="{D5CDD505-2E9C-101B-9397-08002B2CF9AE}" pid="3" name="KSOProductBuildVer">
    <vt:lpwstr>2052-11.1.0.11365</vt:lpwstr>
  </property>
</Properties>
</file>