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<sst xmlns="http://schemas.openxmlformats.org/spreadsheetml/2006/main" count="202" uniqueCount="108">
  <si>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</si>
  <si>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</si>
  <si>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</si>
  <si>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</si>
  <si>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</si>
  <si>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</si>
  <si>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</si>
  <si>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</si>
  <si>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</si>
  <si>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</si>
  <si>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</si>
  <si>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</si>
  <si>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</si>
  <si>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</si>
  <si>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</si>
  <si>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</si>
  <si>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</si>
  <si>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</si>
  <si>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</si>
  <si>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</si>
  <si>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</si>
  <si>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</si>
  <si>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</si>
  <si>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</si>
  <si>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</si>
  <si>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17698750662	</t>
  </si>
  <si>
    <t>Ctrip</t>
  </si>
  <si>
    <t>正常</t>
  </si>
  <si>
    <t>[德清]莫干山开元森泊度假乐园(88833495)</t>
  </si>
  <si>
    <t>森泊木屋高级套房&lt;日历房套餐高价值&gt;&lt;双早&gt;&lt;新酒店礼盒&gt;</t>
  </si>
  <si>
    <t>CNY</t>
  </si>
  <si>
    <t>倪莉莉</t>
  </si>
  <si>
    <t>CA363220408CNY</t>
  </si>
  <si>
    <t>未提现</t>
  </si>
  <si>
    <t>携程开票</t>
  </si>
  <si>
    <t xml:space="preserve">2478644	</t>
  </si>
  <si>
    <t xml:space="preserve">3423271	</t>
  </si>
  <si>
    <t xml:space="preserve">17699372815	</t>
  </si>
  <si>
    <t>[海口]今日大酒店（海口美兰机场店）(88739174)</t>
  </si>
  <si>
    <t>今朝·惠大床房&lt;双人入住&gt;&lt;内宾&gt;&lt;预付&gt;&lt;无早&gt;</t>
  </si>
  <si>
    <t>李永超</t>
  </si>
  <si>
    <t xml:space="preserve">2479003	</t>
  </si>
  <si>
    <t xml:space="preserve">	</t>
  </si>
  <si>
    <t xml:space="preserve">17699688077	</t>
  </si>
  <si>
    <t>[贵阳]贵阳溪山里酒店(77243456)</t>
  </si>
  <si>
    <t>高级双床房&lt;双人入住&gt;&lt;中宾&gt;&lt;无早&gt;</t>
  </si>
  <si>
    <t>涂先武</t>
  </si>
  <si>
    <t xml:space="preserve">17699826735	</t>
  </si>
  <si>
    <t>高级大床房&lt;双人入住&gt;&lt;中宾&gt;&lt;无早&gt;</t>
  </si>
  <si>
    <t>胡远</t>
  </si>
  <si>
    <t xml:space="preserve">17699615173	</t>
  </si>
  <si>
    <t>金小芬</t>
  </si>
  <si>
    <t xml:space="preserve">2479137	</t>
  </si>
  <si>
    <t xml:space="preserve">3423286	</t>
  </si>
  <si>
    <t xml:space="preserve">17705794711	</t>
  </si>
  <si>
    <t>[德钦]德钦奔子栏丽世酒店(79656169)</t>
  </si>
  <si>
    <t>尊尚双床房&lt;特价大促销&gt;&lt;双人入住&gt;&lt;双早&gt;</t>
  </si>
  <si>
    <t>罗奇志</t>
  </si>
  <si>
    <t>取消</t>
  </si>
  <si>
    <t>，</t>
  </si>
  <si>
    <t>202203231233350021</t>
  </si>
  <si>
    <t>202203231310470021</t>
  </si>
  <si>
    <t>A220408101119481</t>
  </si>
  <si>
    <t>A220408101152481</t>
  </si>
  <si>
    <t>房集：i220408100441  740元</t>
  </si>
  <si>
    <t>CNY / HKD 当前参考汇率: 1.231425357</t>
  </si>
  <si>
    <t>总计： 2982.75 CNY/
3671.35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</si>
  <si>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</si>
  <si>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</si>
  <si>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</si>
  <si>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</si>
  <si>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</si>
  <si>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</si>
  <si>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</si>
  <si>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</si>
  <si>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</si>
  <si>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</si>
  <si>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</si>
  <si>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</si>
  <si>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</si>
  <si>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</si>
  <si>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</si>
  <si>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</si>
  <si>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</si>
  <si>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</si>
  <si>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</si>
  <si>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2478644</t>
  </si>
  <si>
    <t>莫干山开元森泊度假乐园</t>
  </si>
  <si>
    <t>2022-03-23</t>
  </si>
  <si>
    <t>2022-03-24</t>
  </si>
  <si>
    <t>退房日周结</t>
  </si>
  <si>
    <t>1090.00</t>
  </si>
  <si>
    <t>RMB</t>
  </si>
  <si>
    <t>0</t>
  </si>
  <si>
    <t>0.00</t>
  </si>
  <si>
    <t>携程国内直连(DD)</t>
  </si>
  <si>
    <t>01.011249</t>
  </si>
  <si>
    <t>2022-03-22 22:46:32</t>
  </si>
  <si>
    <t>否</t>
  </si>
  <si>
    <t>汇智国际旅游发展有限公司</t>
  </si>
  <si>
    <t>直采</t>
  </si>
  <si>
    <t>2479003</t>
  </si>
  <si>
    <t>今日大酒店（美兰机场店）</t>
  </si>
  <si>
    <t>62.75</t>
  </si>
  <si>
    <t>2022-03-23 09:39:15</t>
  </si>
  <si>
    <t>直连</t>
  </si>
  <si>
    <t>2479137</t>
  </si>
  <si>
    <t>2022-03-23 13:09:09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</si>
</sst>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44643</v>
      </c>
      <c r="G2" s="6">
        <v>44644</v>
      </c>
      <c r="H2" s="4">
        <v>1</v>
      </c>
      <c r="I2" s="4">
        <v>1</v>
      </c>
      <c r="J2" s="4">
        <v>1</v>
      </c>
      <c r="K2" s="4" t="s">
        <v>30</v>
      </c>
      <c r="L2" s="4">
        <v>1090</v>
      </c>
      <c r="M2" s="4">
        <v>1090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44659</v>
      </c>
      <c r="T2" s="4" t="s">
        <v>34</v>
      </c>
      <c r="U2" s="4">
        <v>1090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44643</v>
      </c>
      <c r="G3" s="6">
        <v>44644</v>
      </c>
      <c r="H3" s="4">
        <v>1</v>
      </c>
      <c r="I3" s="4">
        <v>1</v>
      </c>
      <c r="J3" s="4">
        <v>1</v>
      </c>
      <c r="K3" s="4" t="s">
        <v>30</v>
      </c>
      <c r="L3" s="4">
        <v>62.75</v>
      </c>
      <c r="M3" s="4">
        <v>62.75</v>
      </c>
      <c r="N3" s="4" t="s">
        <v>40</v>
      </c>
      <c r="O3" s="4" t="s">
        <v>32</v>
      </c>
      <c r="P3" s="4" t="s">
        <v>33</v>
      </c>
      <c r="Q3" s="4">
        <v>0</v>
      </c>
      <c r="R3" s="7">
        <v>44643</v>
      </c>
      <c r="S3" s="6">
        <v>44659</v>
      </c>
      <c r="T3" s="4" t="s">
        <v>34</v>
      </c>
      <c r="U3" s="4">
        <v>62.75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44643</v>
      </c>
      <c r="G4" s="6">
        <v>44644</v>
      </c>
      <c r="H4" s="4">
        <v>1</v>
      </c>
      <c r="I4" s="4">
        <v>1</v>
      </c>
      <c r="J4" s="4">
        <v>1</v>
      </c>
      <c r="K4" s="4" t="s">
        <v>30</v>
      </c>
      <c r="L4" s="4">
        <v>357</v>
      </c>
      <c r="M4" s="4">
        <v>357</v>
      </c>
      <c r="N4" s="4" t="s">
        <v>46</v>
      </c>
      <c r="O4" s="4" t="s">
        <v>32</v>
      </c>
      <c r="P4" s="4" t="s">
        <v>33</v>
      </c>
      <c r="Q4" s="4">
        <v>0</v>
      </c>
      <c r="R4" s="7">
        <v>44643</v>
      </c>
      <c r="S4" s="6">
        <v>44659</v>
      </c>
      <c r="T4" s="4" t="s">
        <v>34</v>
      </c>
      <c r="U4" s="4">
        <v>357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44</v>
      </c>
      <c r="E5" s="4" t="s">
        <v>48</v>
      </c>
      <c r="F5" s="6">
        <v>44643</v>
      </c>
      <c r="G5" s="6">
        <v>44644</v>
      </c>
      <c r="H5" s="4">
        <v>1</v>
      </c>
      <c r="I5" s="4">
        <v>1</v>
      </c>
      <c r="J5" s="4">
        <v>1</v>
      </c>
      <c r="K5" s="4" t="s">
        <v>30</v>
      </c>
      <c r="L5" s="4">
        <v>383</v>
      </c>
      <c r="M5" s="4">
        <v>383</v>
      </c>
      <c r="N5" s="4" t="s">
        <v>49</v>
      </c>
      <c r="O5" s="4" t="s">
        <v>32</v>
      </c>
      <c r="P5" s="4" t="s">
        <v>33</v>
      </c>
      <c r="Q5" s="4">
        <v>0</v>
      </c>
      <c r="R5" s="7">
        <v>44643</v>
      </c>
      <c r="S5" s="6">
        <v>44659</v>
      </c>
      <c r="T5" s="4" t="s">
        <v>34</v>
      </c>
      <c r="U5" s="4">
        <v>383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44643</v>
      </c>
      <c r="G6" s="6">
        <v>44644</v>
      </c>
      <c r="H6" s="4">
        <v>1</v>
      </c>
      <c r="I6" s="4">
        <v>1</v>
      </c>
      <c r="J6" s="4">
        <v>1</v>
      </c>
      <c r="K6" s="4" t="s">
        <v>30</v>
      </c>
      <c r="L6" s="4">
        <v>1090</v>
      </c>
      <c r="M6" s="4">
        <v>1090</v>
      </c>
      <c r="N6" s="4" t="s">
        <v>51</v>
      </c>
      <c r="O6" s="4" t="s">
        <v>32</v>
      </c>
      <c r="P6" s="4" t="s">
        <v>33</v>
      </c>
      <c r="Q6" s="4">
        <v>0</v>
      </c>
      <c r="R6" s="7">
        <v>44643</v>
      </c>
      <c r="S6" s="6">
        <v>44659</v>
      </c>
      <c r="T6" s="4" t="s">
        <v>34</v>
      </c>
      <c r="U6" s="4">
        <v>1090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44643</v>
      </c>
      <c r="G7" s="6">
        <v>44644</v>
      </c>
      <c r="H7" s="4">
        <v>1</v>
      </c>
      <c r="I7" s="4">
        <v>1</v>
      </c>
      <c r="J7" s="4">
        <v>1</v>
      </c>
      <c r="K7" s="4" t="s">
        <v>30</v>
      </c>
      <c r="L7" s="4">
        <v>850</v>
      </c>
      <c r="M7" s="4">
        <v>850</v>
      </c>
      <c r="N7" s="4" t="s">
        <v>57</v>
      </c>
      <c r="O7" s="4" t="s">
        <v>32</v>
      </c>
      <c r="P7" s="4" t="s">
        <v>33</v>
      </c>
      <c r="Q7" s="4">
        <v>0</v>
      </c>
      <c r="R7" s="7">
        <v>44643</v>
      </c>
      <c r="S7" s="6">
        <v>44659</v>
      </c>
      <c r="T7" s="4" t="s">
        <v>34</v>
      </c>
      <c r="U7" s="4">
        <v>850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54</v>
      </c>
      <c r="B8" s="4" t="s">
        <v>26</v>
      </c>
      <c r="C8" s="4" t="s">
        <v>58</v>
      </c>
      <c r="D8" s="4" t="s">
        <v>55</v>
      </c>
      <c r="E8" s="4" t="s">
        <v>56</v>
      </c>
      <c r="F8" s="6">
        <v>44643</v>
      </c>
      <c r="G8" s="6">
        <v>44644</v>
      </c>
      <c r="H8" s="4">
        <v>1</v>
      </c>
      <c r="I8" s="4">
        <v>1</v>
      </c>
      <c r="J8" s="4">
        <v>1</v>
      </c>
      <c r="K8" s="4" t="s">
        <v>30</v>
      </c>
      <c r="L8" s="4">
        <v>-850</v>
      </c>
      <c r="M8" s="4">
        <v>-850</v>
      </c>
      <c r="N8" s="4" t="s">
        <v>57</v>
      </c>
      <c r="O8" s="4" t="s">
        <v>32</v>
      </c>
      <c r="P8" s="4" t="s">
        <v>33</v>
      </c>
      <c r="Q8" s="4">
        <v>0</v>
      </c>
      <c r="R8" s="7">
        <v>44643</v>
      </c>
      <c r="S8" s="6">
        <v>44659</v>
      </c>
      <c r="T8" s="4" t="s">
        <v>34</v>
      </c>
      <c r="U8" s="4">
        <v>-850</v>
      </c>
      <c r="V8" s="4">
        <v>0</v>
      </c>
      <c r="W8" s="4">
        <v>0</v>
      </c>
      <c r="X8" s="4" t="s">
        <v>42</v>
      </c>
      <c r="Y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2" sqref="A12:F17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17698750662</v>
      </c>
      <c r="B2" s="6">
        <v>44643</v>
      </c>
      <c r="C2" s="6">
        <v>44644</v>
      </c>
      <c r="D2" s="4">
        <v>1090</v>
      </c>
      <c r="E2" s="4" t="str">
        <f>VLOOKUP(A2,HOP!A:L,12,0)</f>
        <v>1090.00</v>
      </c>
      <c r="F2" s="4" t="str">
        <f>VLOOKUP(A2,HOP!A:C,3,0)</f>
        <v>2478644</v>
      </c>
      <c r="G2" s="4">
        <f>D2-E2</f>
        <v>0</v>
      </c>
      <c r="H2" s="4" t="str">
        <f>$H$1&amp;F2</f>
        <v>，2478644</v>
      </c>
      <c r="I2" s="4" t="str">
        <f>VLOOKUP(A2,HOP!A:U,21,0)</f>
        <v>直采</v>
      </c>
    </row>
    <row r="3" s="4" customFormat="1" spans="1:9">
      <c r="A3" s="5">
        <v>17699372815</v>
      </c>
      <c r="B3" s="6">
        <v>44643</v>
      </c>
      <c r="C3" s="6">
        <v>44644</v>
      </c>
      <c r="D3" s="4">
        <v>62.75</v>
      </c>
      <c r="E3" s="4" t="str">
        <f>VLOOKUP(A3,HOP!A:L,12,0)</f>
        <v>62.75</v>
      </c>
      <c r="F3" s="4" t="str">
        <f>VLOOKUP(A3,HOP!A:C,3,0)</f>
        <v>2479003</v>
      </c>
      <c r="G3" s="4">
        <f>D3-E3</f>
        <v>0</v>
      </c>
      <c r="H3" s="4" t="str">
        <f>$H$1&amp;F3</f>
        <v>，2479003</v>
      </c>
      <c r="I3" s="4" t="str">
        <f>VLOOKUP(A3,HOP!A:U,21,0)</f>
        <v>直连</v>
      </c>
    </row>
    <row r="4" s="4" customFormat="1" hidden="1" spans="1:10">
      <c r="A4" s="5">
        <v>17699688077</v>
      </c>
      <c r="B4" s="6">
        <v>44643</v>
      </c>
      <c r="C4" s="6">
        <v>44644</v>
      </c>
      <c r="D4" s="4">
        <v>357</v>
      </c>
      <c r="E4" s="4">
        <v>357</v>
      </c>
      <c r="F4" s="8" t="s">
        <v>60</v>
      </c>
      <c r="G4" s="4">
        <f>D4-E4</f>
        <v>0</v>
      </c>
      <c r="H4" s="4" t="str">
        <f>$H$1&amp;F4</f>
        <v>，202203231233350021</v>
      </c>
      <c r="I4" s="4" t="e">
        <f>VLOOKUP(A4,HOP!A:U,21,0)</f>
        <v>#N/A</v>
      </c>
      <c r="J4" s="4">
        <v>3.23</v>
      </c>
    </row>
    <row r="5" s="4" customFormat="1" hidden="1" spans="1:10">
      <c r="A5" s="5">
        <v>17699826735</v>
      </c>
      <c r="B5" s="6">
        <v>44643</v>
      </c>
      <c r="C5" s="6">
        <v>44644</v>
      </c>
      <c r="D5" s="4">
        <v>383</v>
      </c>
      <c r="E5" s="4">
        <v>383</v>
      </c>
      <c r="F5" s="8" t="s">
        <v>61</v>
      </c>
      <c r="G5" s="4">
        <f>D5-E5</f>
        <v>0</v>
      </c>
      <c r="H5" s="4" t="str">
        <f>$H$1&amp;F5</f>
        <v>，202203231310470021</v>
      </c>
      <c r="I5" s="4" t="e">
        <f>VLOOKUP(A5,HOP!A:U,21,0)</f>
        <v>#N/A</v>
      </c>
      <c r="J5" s="4">
        <v>3.23</v>
      </c>
    </row>
    <row r="6" s="4" customFormat="1" spans="1:9">
      <c r="A6" s="5">
        <v>17699615173</v>
      </c>
      <c r="B6" s="6">
        <v>44643</v>
      </c>
      <c r="C6" s="6">
        <v>44644</v>
      </c>
      <c r="D6" s="4">
        <v>1090</v>
      </c>
      <c r="E6" s="4" t="str">
        <f>VLOOKUP(A6,HOP!A:L,12,0)</f>
        <v>1090.00</v>
      </c>
      <c r="F6" s="4" t="str">
        <f>VLOOKUP(A6,HOP!A:C,3,0)</f>
        <v>2479137</v>
      </c>
      <c r="G6" s="4">
        <f>D6-E6</f>
        <v>0</v>
      </c>
      <c r="H6" s="4" t="str">
        <f>$H$1&amp;F6</f>
        <v>，2479137</v>
      </c>
      <c r="I6" s="4" t="str">
        <f>VLOOKUP(A6,HOP!A:U,21,0)</f>
        <v>直采</v>
      </c>
    </row>
    <row r="7" s="4" customFormat="1" hidden="1" spans="1:9">
      <c r="A7" s="5">
        <v>17705794711</v>
      </c>
      <c r="B7" s="6">
        <v>44643</v>
      </c>
      <c r="C7" s="6">
        <v>44644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2982.75</v>
      </c>
    </row>
    <row r="12" spans="1:6">
      <c r="A12" s="4" t="s">
        <v>62</v>
      </c>
      <c r="E12" s="4">
        <v>2180</v>
      </c>
      <c r="F12" s="4">
        <v>2683.28</v>
      </c>
    </row>
    <row r="13" spans="1:6">
      <c r="A13" s="4" t="s">
        <v>63</v>
      </c>
      <c r="E13" s="4">
        <v>62.75</v>
      </c>
      <c r="F13" s="4">
        <v>77.24</v>
      </c>
    </row>
    <row r="14" spans="1:6">
      <c r="A14" s="4" t="s">
        <v>64</v>
      </c>
      <c r="E14" s="4">
        <v>740</v>
      </c>
      <c r="F14" s="4">
        <v>910.83</v>
      </c>
    </row>
    <row r="15" spans="1:6">
      <c r="A15" s="4" t="s">
        <v>65</v>
      </c>
      <c r="E15" s="4">
        <f>SUBTOTAL(9,E12:E14)</f>
        <v>2982.75</v>
      </c>
      <c r="F15" s="4">
        <f>SUBTOTAL(9,F12:F14)</f>
        <v>3671.35</v>
      </c>
    </row>
    <row r="16" spans="1:1">
      <c r="A16" s="4">
        <v>1.230860783</v>
      </c>
    </row>
    <row r="17" spans="1:1">
      <c r="A17" s="4" t="s">
        <v>66</v>
      </c>
    </row>
  </sheetData>
  <autoFilter ref="A1:XFD17">
    <filterColumn colId="3">
      <filters blank="1">
        <filter val="1090"/>
        <filter val="383"/>
        <filter val="62.75"/>
        <filter val="2982.75"/>
        <filter val="357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</row>
    <row r="2" s="1" customFormat="1" spans="1:21">
      <c r="A2" s="3">
        <v>17698750662</v>
      </c>
      <c r="B2" s="1" t="s">
        <v>85</v>
      </c>
      <c r="C2" s="1" t="s">
        <v>86</v>
      </c>
      <c r="D2" s="1" t="s">
        <v>87</v>
      </c>
      <c r="E2" s="1" t="s">
        <v>31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</row>
    <row r="3" s="1" customFormat="1" spans="1:21">
      <c r="A3" s="3">
        <v>17699372815</v>
      </c>
      <c r="B3" s="1" t="s">
        <v>88</v>
      </c>
      <c r="C3" s="1" t="s">
        <v>101</v>
      </c>
      <c r="D3" s="1" t="s">
        <v>102</v>
      </c>
      <c r="E3" s="1" t="s">
        <v>40</v>
      </c>
      <c r="F3" s="1" t="s">
        <v>88</v>
      </c>
      <c r="G3" s="1" t="s">
        <v>89</v>
      </c>
      <c r="H3" s="1" t="s">
        <v>90</v>
      </c>
      <c r="I3" s="1" t="s">
        <v>103</v>
      </c>
      <c r="J3" s="1" t="s">
        <v>92</v>
      </c>
      <c r="K3" s="1" t="s">
        <v>103</v>
      </c>
      <c r="L3" s="1" t="s">
        <v>103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104</v>
      </c>
      <c r="S3" s="1" t="s">
        <v>98</v>
      </c>
      <c r="T3" s="1" t="s">
        <v>99</v>
      </c>
      <c r="U3" s="1" t="s">
        <v>105</v>
      </c>
    </row>
    <row r="4" s="1" customFormat="1" spans="1:21">
      <c r="A4" s="3">
        <v>17699615173</v>
      </c>
      <c r="B4" s="1" t="s">
        <v>88</v>
      </c>
      <c r="C4" s="1" t="s">
        <v>106</v>
      </c>
      <c r="D4" s="1" t="s">
        <v>87</v>
      </c>
      <c r="E4" s="1" t="s">
        <v>51</v>
      </c>
      <c r="F4" s="1" t="s">
        <v>88</v>
      </c>
      <c r="G4" s="1" t="s">
        <v>89</v>
      </c>
      <c r="H4" s="1" t="s">
        <v>90</v>
      </c>
      <c r="I4" s="1" t="s">
        <v>91</v>
      </c>
      <c r="J4" s="1" t="s">
        <v>92</v>
      </c>
      <c r="K4" s="1" t="s">
        <v>91</v>
      </c>
      <c r="L4" s="1" t="s">
        <v>91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107</v>
      </c>
      <c r="S4" s="1" t="s">
        <v>98</v>
      </c>
      <c r="T4" s="1" t="s">
        <v>99</v>
      </c>
      <c r="U4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2022-04-08T01:56:03Z</dcterms:created>
  <dcterms:modified xsi:type="dcterms:W3CDTF">2022-04-08T02:10:40Z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0BF32FEC00B44F9A8978753DB84EC379</vt:lpwstr>
  </property>
  <property fmtid="{D5CDD505-2E9C-101B-9397-08002B2CF9AE}" pid="3" name="KSOProductBuildVer">
    <vt:lpwstr>2052-11.1.0.11365</vt:lpwstr>
  </property>
</Properties>
</file>