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<sst xmlns="http://schemas.openxmlformats.org/spreadsheetml/2006/main" count="366" uniqueCount="173">
  <si>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</si>
  <si>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</si>
  <si>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</si>
  <si>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</si>
  <si>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</si>
  <si>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</si>
  <si>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</si>
  <si>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</si>
  <si>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</si>
  <si>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</si>
  <si>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</si>
  <si>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</si>
  <si>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</si>
  <si>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</si>
  <si>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</si>
  <si>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</si>
  <si>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</si>
  <si>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</si>
  <si>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</si>
  <si>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</si>
  <si>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</si>
  <si>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</si>
  <si>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</si>
  <si>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</si>
  <si>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</si>
  <si>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17668392415	</t>
  </si>
  <si>
    <t>Ctrip</t>
  </si>
  <si>
    <t>正常</t>
  </si>
  <si>
    <t>[佛罗里达市]佛罗里达市大沼泽地宅院航道旅馆(Fairway Inn Florida City Homestead Everglades)(55560474)</t>
  </si>
  <si>
    <t>尊贵特大床房&lt;2人入住&gt;&lt;不退款&gt;</t>
  </si>
  <si>
    <t>HKD</t>
  </si>
  <si>
    <t>Kessel/Markus</t>
  </si>
  <si>
    <t>CA13030220408HKD</t>
  </si>
  <si>
    <t>未提现</t>
  </si>
  <si>
    <t>携程开票</t>
  </si>
  <si>
    <t xml:space="preserve">	</t>
  </si>
  <si>
    <t xml:space="preserve">75655322	</t>
  </si>
  <si>
    <t xml:space="preserve">17688103542	</t>
  </si>
  <si>
    <t>[剑桥]温恩德比斯特剑桥酒店(Hotel du Vin &amp; Bistro Cambridge)(55779391)</t>
  </si>
  <si>
    <t>经典客房&lt;2人入住&gt;&lt;不退款&gt;&lt;早餐&gt;</t>
  </si>
  <si>
    <t>Kloecker/David</t>
  </si>
  <si>
    <t xml:space="preserve">2475788	</t>
  </si>
  <si>
    <t xml:space="preserve">EXP-1911850484	</t>
  </si>
  <si>
    <t xml:space="preserve">17697012276	</t>
  </si>
  <si>
    <t>[里斯本]维拉花园宾馆(Vila Garden Guesthouse)(55812444)</t>
  </si>
  <si>
    <t>标准间双人&lt;2人入住&gt;&lt;不退款&gt;</t>
  </si>
  <si>
    <t>LAI/NGAI CHING</t>
  </si>
  <si>
    <t xml:space="preserve">17735518440	</t>
  </si>
  <si>
    <t>[巴黎]埃菲尔托卡德奥酒店(Eiffel Trocadéro)(90202234)</t>
  </si>
  <si>
    <t>埃菲尔铁塔景观豪华房&lt;2人入住&gt;&lt;不退款&gt;&lt;早餐&gt;</t>
  </si>
  <si>
    <t>Brown/Andrew</t>
  </si>
  <si>
    <t xml:space="preserve">1917045429	</t>
  </si>
  <si>
    <t xml:space="preserve">17753694684	</t>
  </si>
  <si>
    <t>[马尼拉]马尼拉埃尔米霍普旅馆酒店(Hop Inn Hotel Ermita Manila)(55841702)</t>
  </si>
  <si>
    <t>标准双人房&lt;2人入住&gt;&lt;不退款&gt;</t>
  </si>
  <si>
    <t>Abellanosa/Harby Ongbay</t>
  </si>
  <si>
    <t>取消</t>
  </si>
  <si>
    <t xml:space="preserve">17759959620	</t>
  </si>
  <si>
    <t>[巴塞罗那]中央俱乐部日光酒店(Sunotel Club Central)(55832044)</t>
  </si>
  <si>
    <t>经济房&lt;2人入住&gt;&lt;不退款&gt;</t>
  </si>
  <si>
    <t>canavaggio/chiara</t>
  </si>
  <si>
    <t xml:space="preserve">2496166	</t>
  </si>
  <si>
    <t xml:space="preserve">17760831181	</t>
  </si>
  <si>
    <t>[釜山]伊陆阿酒店(Hotel Illua)(77364215)</t>
  </si>
  <si>
    <t>海洋豪华双人房&lt;不退款&gt;&lt;2人入住&gt;</t>
  </si>
  <si>
    <t>KANG/Hyoung Ho</t>
  </si>
  <si>
    <t xml:space="preserve">17760927802	</t>
  </si>
  <si>
    <t>[芝加哥]河畔酒店(River Hotel)(70393690)</t>
  </si>
  <si>
    <t>经典房（1张大床）&lt;2人入住&gt;&lt;不退款&gt;</t>
  </si>
  <si>
    <t>KIM/DONGHYUN</t>
  </si>
  <si>
    <t xml:space="preserve">58328SC087985	</t>
  </si>
  <si>
    <t xml:space="preserve">17762048350	</t>
  </si>
  <si>
    <t>[吉隆坡]吉隆坡嘉利堡酒店(Hotel Caliber Kuala Lumpur)(90401415)</t>
  </si>
  <si>
    <t>高级房间&lt;2人入住&gt;&lt;不退款&gt;</t>
  </si>
  <si>
    <t>rahmad/aishah</t>
  </si>
  <si>
    <t xml:space="preserve">17762079959	</t>
  </si>
  <si>
    <t>[安塔利亚]艾汉酒店(Ayhan Hotel)(90356069)</t>
  </si>
  <si>
    <t>豪华双床房&lt;2人入住&gt;&lt;不退款&gt;&lt;早餐&gt;</t>
  </si>
  <si>
    <t>KEMIN/ABU UBAIDAH</t>
  </si>
  <si>
    <t xml:space="preserve">2497583	</t>
  </si>
  <si>
    <t xml:space="preserve">1919984103	</t>
  </si>
  <si>
    <t>，</t>
  </si>
  <si>
    <t>15678 HKD</t>
  </si>
  <si>
    <t>A220408095418481</t>
  </si>
  <si>
    <t>总计：15678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</si>
  <si>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</si>
  <si>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</si>
  <si>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</si>
  <si>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</si>
  <si>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</si>
  <si>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</si>
  <si>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</si>
  <si>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</si>
  <si>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</si>
  <si>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</si>
  <si>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</si>
  <si>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</si>
  <si>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</si>
  <si>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</si>
  <si>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</si>
  <si>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</si>
  <si>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</si>
  <si>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</si>
  <si>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</si>
  <si>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2472159</t>
  </si>
  <si>
    <t>佛罗里达市大沼泽地宅院航道旅馆</t>
  </si>
  <si>
    <t>Kessel Markus</t>
  </si>
  <si>
    <t>2022-04-04</t>
  </si>
  <si>
    <t>2022-04-05</t>
  </si>
  <si>
    <t>退房日周结</t>
  </si>
  <si>
    <t>587.27</t>
  </si>
  <si>
    <t>722.00</t>
  </si>
  <si>
    <t>0</t>
  </si>
  <si>
    <t>0.00</t>
  </si>
  <si>
    <t>携程汇智国际直连</t>
  </si>
  <si>
    <t>925</t>
  </si>
  <si>
    <t>2022-03-18 03:54:46</t>
  </si>
  <si>
    <t>否</t>
  </si>
  <si>
    <t>汇智国际旅游发展有限公司</t>
  </si>
  <si>
    <t>直连</t>
  </si>
  <si>
    <t>2022-03-20</t>
  </si>
  <si>
    <t>2475788</t>
  </si>
  <si>
    <t>温恩德比斯特剑桥酒店</t>
  </si>
  <si>
    <t>Kloecker David</t>
  </si>
  <si>
    <t>1301.41</t>
  </si>
  <si>
    <t>1598.00</t>
  </si>
  <si>
    <t>2022-03-20 19:07:49</t>
  </si>
  <si>
    <t>2022-03-22</t>
  </si>
  <si>
    <t>2477758</t>
  </si>
  <si>
    <t>花园别墅旅馆</t>
  </si>
  <si>
    <t>LAI NGAI CHING</t>
  </si>
  <si>
    <t>424.65</t>
  </si>
  <si>
    <t>522.00</t>
  </si>
  <si>
    <t>2022-03-22 10:42:45</t>
  </si>
  <si>
    <t>2022-03-30</t>
  </si>
  <si>
    <t>2489302</t>
  </si>
  <si>
    <t>埃菲尔托卡德奥酒店</t>
  </si>
  <si>
    <t>Brown Andrew</t>
  </si>
  <si>
    <t>2022-04-01</t>
  </si>
  <si>
    <t>7778.62</t>
  </si>
  <si>
    <t>9549.00</t>
  </si>
  <si>
    <t>2022-03-30 07:27:51</t>
  </si>
  <si>
    <t>2022-04-03</t>
  </si>
  <si>
    <t>2496166</t>
  </si>
  <si>
    <t>中央俱乐部日光酒店</t>
  </si>
  <si>
    <t>canavaggio chiara</t>
  </si>
  <si>
    <t>851.03</t>
  </si>
  <si>
    <t>1046.00</t>
  </si>
  <si>
    <t>2022-04-03 21:00:32</t>
  </si>
  <si>
    <t>2496657</t>
  </si>
  <si>
    <t>伊陆阿酒店</t>
  </si>
  <si>
    <t>KANG Hyoung Ho</t>
  </si>
  <si>
    <t>513.38</t>
  </si>
  <si>
    <t>631.00</t>
  </si>
  <si>
    <t>2022-04-04 10:36:00</t>
  </si>
  <si>
    <t>2496731</t>
  </si>
  <si>
    <t>河畔酒店</t>
  </si>
  <si>
    <t>KIM DONGHYUN</t>
  </si>
  <si>
    <t>963.30</t>
  </si>
  <si>
    <t>1184.00</t>
  </si>
  <si>
    <t>2022-04-04 11:32:06</t>
  </si>
  <si>
    <t>2497564</t>
  </si>
  <si>
    <t>吉隆坡卡利伯酒店</t>
  </si>
  <si>
    <t>rahmad aishah</t>
  </si>
  <si>
    <t>143.19</t>
  </si>
  <si>
    <t>176.00</t>
  </si>
  <si>
    <t>2022-04-04 20:29:27</t>
  </si>
  <si>
    <t>2497583</t>
  </si>
  <si>
    <t>艾汉酒店</t>
  </si>
  <si>
    <t>KEMIN ABU UBAIDAH</t>
  </si>
  <si>
    <t>203.40</t>
  </si>
  <si>
    <t>250.00</t>
  </si>
  <si>
    <t>2022-04-04 20:47:03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</si>
</sst>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9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9" fillId="23" borderId="1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44655</v>
      </c>
      <c r="G2" s="6">
        <v>44656</v>
      </c>
      <c r="H2" s="4">
        <v>1</v>
      </c>
      <c r="I2" s="4">
        <v>1</v>
      </c>
      <c r="J2" s="4">
        <v>1</v>
      </c>
      <c r="K2" s="4" t="s">
        <v>30</v>
      </c>
      <c r="L2" s="4">
        <v>722</v>
      </c>
      <c r="M2" s="4">
        <v>722</v>
      </c>
      <c r="N2" s="4" t="s">
        <v>31</v>
      </c>
      <c r="O2" s="4" t="s">
        <v>32</v>
      </c>
      <c r="P2" s="4" t="s">
        <v>33</v>
      </c>
      <c r="Q2" s="4">
        <v>0</v>
      </c>
      <c r="R2" s="7">
        <v>44638</v>
      </c>
      <c r="S2" s="6">
        <v>44659</v>
      </c>
      <c r="T2" s="4" t="s">
        <v>34</v>
      </c>
      <c r="U2" s="4">
        <v>722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44655</v>
      </c>
      <c r="G3" s="6">
        <v>44656</v>
      </c>
      <c r="H3" s="4">
        <v>1</v>
      </c>
      <c r="I3" s="4">
        <v>1</v>
      </c>
      <c r="J3" s="4">
        <v>1</v>
      </c>
      <c r="K3" s="4" t="s">
        <v>30</v>
      </c>
      <c r="L3" s="4">
        <v>1598</v>
      </c>
      <c r="M3" s="4">
        <v>1598</v>
      </c>
      <c r="N3" s="4" t="s">
        <v>40</v>
      </c>
      <c r="O3" s="4" t="s">
        <v>32</v>
      </c>
      <c r="P3" s="4" t="s">
        <v>33</v>
      </c>
      <c r="Q3" s="4">
        <v>0</v>
      </c>
      <c r="R3" s="7">
        <v>44640</v>
      </c>
      <c r="S3" s="6">
        <v>44659</v>
      </c>
      <c r="T3" s="4" t="s">
        <v>34</v>
      </c>
      <c r="U3" s="4">
        <v>1598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44655</v>
      </c>
      <c r="G4" s="6">
        <v>44656</v>
      </c>
      <c r="H4" s="4">
        <v>1</v>
      </c>
      <c r="I4" s="4">
        <v>1</v>
      </c>
      <c r="J4" s="4">
        <v>1</v>
      </c>
      <c r="K4" s="4" t="s">
        <v>30</v>
      </c>
      <c r="L4" s="4">
        <v>522</v>
      </c>
      <c r="M4" s="4">
        <v>522</v>
      </c>
      <c r="N4" s="4" t="s">
        <v>46</v>
      </c>
      <c r="O4" s="4" t="s">
        <v>32</v>
      </c>
      <c r="P4" s="4" t="s">
        <v>33</v>
      </c>
      <c r="Q4" s="4">
        <v>0</v>
      </c>
      <c r="R4" s="7">
        <v>44642</v>
      </c>
      <c r="S4" s="6">
        <v>44659</v>
      </c>
      <c r="T4" s="4" t="s">
        <v>34</v>
      </c>
      <c r="U4" s="4">
        <v>522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44652</v>
      </c>
      <c r="G5" s="6">
        <v>44656</v>
      </c>
      <c r="H5" s="4">
        <v>1</v>
      </c>
      <c r="I5" s="4">
        <v>4</v>
      </c>
      <c r="J5" s="4">
        <v>4</v>
      </c>
      <c r="K5" s="4" t="s">
        <v>30</v>
      </c>
      <c r="L5" s="4">
        <v>9549</v>
      </c>
      <c r="M5" s="4">
        <v>9549</v>
      </c>
      <c r="N5" s="4" t="s">
        <v>50</v>
      </c>
      <c r="O5" s="4" t="s">
        <v>32</v>
      </c>
      <c r="P5" s="4" t="s">
        <v>33</v>
      </c>
      <c r="Q5" s="4">
        <v>0</v>
      </c>
      <c r="R5" s="7">
        <v>44650</v>
      </c>
      <c r="S5" s="6">
        <v>44659</v>
      </c>
      <c r="T5" s="4" t="s">
        <v>34</v>
      </c>
      <c r="U5" s="4">
        <v>9549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44654</v>
      </c>
      <c r="G6" s="6">
        <v>44656</v>
      </c>
      <c r="H6" s="4">
        <v>1</v>
      </c>
      <c r="I6" s="4">
        <v>2</v>
      </c>
      <c r="J6" s="4">
        <v>2</v>
      </c>
      <c r="K6" s="4" t="s">
        <v>30</v>
      </c>
      <c r="L6" s="4">
        <v>446</v>
      </c>
      <c r="M6" s="4">
        <v>446</v>
      </c>
      <c r="N6" s="4" t="s">
        <v>55</v>
      </c>
      <c r="O6" s="4" t="s">
        <v>32</v>
      </c>
      <c r="P6" s="4" t="s">
        <v>33</v>
      </c>
      <c r="Q6" s="4">
        <v>0</v>
      </c>
      <c r="R6" s="7">
        <v>44654</v>
      </c>
      <c r="S6" s="6">
        <v>44659</v>
      </c>
      <c r="T6" s="4" t="s">
        <v>34</v>
      </c>
      <c r="U6" s="4">
        <v>446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56</v>
      </c>
      <c r="D7" s="4" t="s">
        <v>53</v>
      </c>
      <c r="E7" s="4" t="s">
        <v>54</v>
      </c>
      <c r="F7" s="6">
        <v>44654</v>
      </c>
      <c r="G7" s="6">
        <v>44656</v>
      </c>
      <c r="H7" s="4">
        <v>1</v>
      </c>
      <c r="I7" s="4">
        <v>2</v>
      </c>
      <c r="J7" s="4">
        <v>2</v>
      </c>
      <c r="K7" s="4" t="s">
        <v>30</v>
      </c>
      <c r="L7" s="4">
        <v>-446</v>
      </c>
      <c r="M7" s="4">
        <v>-446</v>
      </c>
      <c r="N7" s="4" t="s">
        <v>55</v>
      </c>
      <c r="O7" s="4" t="s">
        <v>32</v>
      </c>
      <c r="P7" s="4" t="s">
        <v>33</v>
      </c>
      <c r="Q7" s="4">
        <v>0</v>
      </c>
      <c r="R7" s="7">
        <v>44654</v>
      </c>
      <c r="S7" s="6">
        <v>44659</v>
      </c>
      <c r="T7" s="4" t="s">
        <v>34</v>
      </c>
      <c r="U7" s="4">
        <v>-446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44655</v>
      </c>
      <c r="G8" s="6">
        <v>44656</v>
      </c>
      <c r="H8" s="4">
        <v>1</v>
      </c>
      <c r="I8" s="4">
        <v>1</v>
      </c>
      <c r="J8" s="4">
        <v>1</v>
      </c>
      <c r="K8" s="4" t="s">
        <v>30</v>
      </c>
      <c r="L8" s="4">
        <v>1046</v>
      </c>
      <c r="M8" s="4">
        <v>1046</v>
      </c>
      <c r="N8" s="4" t="s">
        <v>60</v>
      </c>
      <c r="O8" s="4" t="s">
        <v>32</v>
      </c>
      <c r="P8" s="4" t="s">
        <v>33</v>
      </c>
      <c r="Q8" s="4">
        <v>0</v>
      </c>
      <c r="R8" s="7">
        <v>44654</v>
      </c>
      <c r="S8" s="6">
        <v>44659</v>
      </c>
      <c r="T8" s="4" t="s">
        <v>34</v>
      </c>
      <c r="U8" s="4">
        <v>1046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44655</v>
      </c>
      <c r="G9" s="6">
        <v>44656</v>
      </c>
      <c r="H9" s="4">
        <v>1</v>
      </c>
      <c r="I9" s="4">
        <v>1</v>
      </c>
      <c r="J9" s="4">
        <v>1</v>
      </c>
      <c r="K9" s="4" t="s">
        <v>30</v>
      </c>
      <c r="L9" s="4">
        <v>631</v>
      </c>
      <c r="M9" s="4">
        <v>631</v>
      </c>
      <c r="N9" s="4" t="s">
        <v>65</v>
      </c>
      <c r="O9" s="4" t="s">
        <v>32</v>
      </c>
      <c r="P9" s="4" t="s">
        <v>33</v>
      </c>
      <c r="Q9" s="4">
        <v>0</v>
      </c>
      <c r="R9" s="7">
        <v>44655</v>
      </c>
      <c r="S9" s="6">
        <v>44659</v>
      </c>
      <c r="T9" s="4" t="s">
        <v>34</v>
      </c>
      <c r="U9" s="4">
        <v>631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44655</v>
      </c>
      <c r="G10" s="6">
        <v>44656</v>
      </c>
      <c r="H10" s="4">
        <v>1</v>
      </c>
      <c r="I10" s="4">
        <v>1</v>
      </c>
      <c r="J10" s="4">
        <v>1</v>
      </c>
      <c r="K10" s="4" t="s">
        <v>30</v>
      </c>
      <c r="L10" s="4">
        <v>1184</v>
      </c>
      <c r="M10" s="4">
        <v>1184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44655</v>
      </c>
      <c r="S10" s="6">
        <v>44659</v>
      </c>
      <c r="T10" s="4" t="s">
        <v>34</v>
      </c>
      <c r="U10" s="4">
        <v>1184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44655</v>
      </c>
      <c r="G11" s="6">
        <v>44656</v>
      </c>
      <c r="H11" s="4">
        <v>1</v>
      </c>
      <c r="I11" s="4">
        <v>1</v>
      </c>
      <c r="J11" s="4">
        <v>1</v>
      </c>
      <c r="K11" s="4" t="s">
        <v>30</v>
      </c>
      <c r="L11" s="4">
        <v>176</v>
      </c>
      <c r="M11" s="4">
        <v>176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44655</v>
      </c>
      <c r="S11" s="6">
        <v>44659</v>
      </c>
      <c r="T11" s="4" t="s">
        <v>34</v>
      </c>
      <c r="U11" s="4">
        <v>176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44655</v>
      </c>
      <c r="G12" s="6">
        <v>44656</v>
      </c>
      <c r="H12" s="4">
        <v>1</v>
      </c>
      <c r="I12" s="4">
        <v>1</v>
      </c>
      <c r="J12" s="4">
        <v>1</v>
      </c>
      <c r="K12" s="4" t="s">
        <v>30</v>
      </c>
      <c r="L12" s="4">
        <v>250</v>
      </c>
      <c r="M12" s="4">
        <v>250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44655</v>
      </c>
      <c r="S12" s="6">
        <v>44659</v>
      </c>
      <c r="T12" s="4" t="s">
        <v>34</v>
      </c>
      <c r="U12" s="4">
        <v>250</v>
      </c>
      <c r="V12" s="4">
        <v>0</v>
      </c>
      <c r="W12" s="4">
        <v>0</v>
      </c>
      <c r="X12" s="4" t="s">
        <v>79</v>
      </c>
      <c r="Y12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17668392415</v>
      </c>
      <c r="B2" s="6">
        <v>44655</v>
      </c>
      <c r="C2" s="6">
        <v>44656</v>
      </c>
      <c r="D2" s="4">
        <v>722</v>
      </c>
      <c r="E2" s="4" t="str">
        <f>VLOOKUP(A2,HOP!A:L,12,0)</f>
        <v>722.00</v>
      </c>
      <c r="F2" s="4" t="str">
        <f>VLOOKUP(A2,HOP!A:C,3,0)</f>
        <v>2472159</v>
      </c>
      <c r="G2" s="4">
        <f>D2-E2</f>
        <v>0</v>
      </c>
      <c r="H2" s="4" t="str">
        <f>$H$1&amp;F2</f>
        <v>，2472159</v>
      </c>
      <c r="I2" s="4" t="str">
        <f>VLOOKUP(A2,HOP!A:U,21,0)</f>
        <v>直连</v>
      </c>
    </row>
    <row r="3" s="4" customFormat="1" spans="1:9">
      <c r="A3" s="5">
        <v>17688103542</v>
      </c>
      <c r="B3" s="6">
        <v>44655</v>
      </c>
      <c r="C3" s="6">
        <v>44656</v>
      </c>
      <c r="D3" s="4">
        <v>1598</v>
      </c>
      <c r="E3" s="4" t="str">
        <f>VLOOKUP(A3,HOP!A:L,12,0)</f>
        <v>1598.00</v>
      </c>
      <c r="F3" s="4" t="str">
        <f>VLOOKUP(A3,HOP!A:C,3,0)</f>
        <v>2475788</v>
      </c>
      <c r="G3" s="4">
        <f t="shared" ref="G3:G11" si="0">D3-E3</f>
        <v>0</v>
      </c>
      <c r="H3" s="4" t="str">
        <f t="shared" ref="H3:H11" si="1">$H$1&amp;F3</f>
        <v>，2475788</v>
      </c>
      <c r="I3" s="4" t="str">
        <f>VLOOKUP(A3,HOP!A:U,21,0)</f>
        <v>直连</v>
      </c>
    </row>
    <row r="4" s="4" customFormat="1" spans="1:9">
      <c r="A4" s="5">
        <v>17697012276</v>
      </c>
      <c r="B4" s="6">
        <v>44655</v>
      </c>
      <c r="C4" s="6">
        <v>44656</v>
      </c>
      <c r="D4" s="4">
        <v>522</v>
      </c>
      <c r="E4" s="4" t="str">
        <f>VLOOKUP(A4,HOP!A:L,12,0)</f>
        <v>522.00</v>
      </c>
      <c r="F4" s="4" t="str">
        <f>VLOOKUP(A4,HOP!A:C,3,0)</f>
        <v>2477758</v>
      </c>
      <c r="G4" s="4">
        <f t="shared" si="0"/>
        <v>0</v>
      </c>
      <c r="H4" s="4" t="str">
        <f t="shared" si="1"/>
        <v>，2477758</v>
      </c>
      <c r="I4" s="4" t="str">
        <f>VLOOKUP(A4,HOP!A:U,21,0)</f>
        <v>直连</v>
      </c>
    </row>
    <row r="5" s="4" customFormat="1" spans="1:9">
      <c r="A5" s="5">
        <v>17735518440</v>
      </c>
      <c r="B5" s="6">
        <v>44652</v>
      </c>
      <c r="C5" s="6">
        <v>44656</v>
      </c>
      <c r="D5" s="4">
        <v>9549</v>
      </c>
      <c r="E5" s="4" t="str">
        <f>VLOOKUP(A5,HOP!A:L,12,0)</f>
        <v>9549.00</v>
      </c>
      <c r="F5" s="4" t="str">
        <f>VLOOKUP(A5,HOP!A:C,3,0)</f>
        <v>2489302</v>
      </c>
      <c r="G5" s="4">
        <f t="shared" si="0"/>
        <v>0</v>
      </c>
      <c r="H5" s="4" t="str">
        <f t="shared" si="1"/>
        <v>，2489302</v>
      </c>
      <c r="I5" s="4" t="str">
        <f>VLOOKUP(A5,HOP!A:U,21,0)</f>
        <v>直连</v>
      </c>
    </row>
    <row r="6" s="4" customFormat="1" hidden="1" spans="1:9">
      <c r="A6" s="5">
        <v>17753694684</v>
      </c>
      <c r="B6" s="6">
        <v>44654</v>
      </c>
      <c r="C6" s="6">
        <v>44656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17759959620</v>
      </c>
      <c r="B7" s="6">
        <v>44655</v>
      </c>
      <c r="C7" s="6">
        <v>44656</v>
      </c>
      <c r="D7" s="4">
        <v>1046</v>
      </c>
      <c r="E7" s="4" t="str">
        <f>VLOOKUP(A7,HOP!A:L,12,0)</f>
        <v>1046.00</v>
      </c>
      <c r="F7" s="4" t="str">
        <f>VLOOKUP(A7,HOP!A:C,3,0)</f>
        <v>2496166</v>
      </c>
      <c r="G7" s="4">
        <f t="shared" si="0"/>
        <v>0</v>
      </c>
      <c r="H7" s="4" t="str">
        <f t="shared" si="1"/>
        <v>，2496166</v>
      </c>
      <c r="I7" s="4" t="str">
        <f>VLOOKUP(A7,HOP!A:U,21,0)</f>
        <v>直连</v>
      </c>
    </row>
    <row r="8" s="4" customFormat="1" spans="1:9">
      <c r="A8" s="5">
        <v>17760831181</v>
      </c>
      <c r="B8" s="6">
        <v>44655</v>
      </c>
      <c r="C8" s="6">
        <v>44656</v>
      </c>
      <c r="D8" s="4">
        <v>631</v>
      </c>
      <c r="E8" s="4" t="str">
        <f>VLOOKUP(A8,HOP!A:L,12,0)</f>
        <v>631.00</v>
      </c>
      <c r="F8" s="4" t="str">
        <f>VLOOKUP(A8,HOP!A:C,3,0)</f>
        <v>2496657</v>
      </c>
      <c r="G8" s="4">
        <f t="shared" si="0"/>
        <v>0</v>
      </c>
      <c r="H8" s="4" t="str">
        <f t="shared" si="1"/>
        <v>，2496657</v>
      </c>
      <c r="I8" s="4" t="str">
        <f>VLOOKUP(A8,HOP!A:U,21,0)</f>
        <v>直连</v>
      </c>
    </row>
    <row r="9" s="4" customFormat="1" spans="1:9">
      <c r="A9" s="5">
        <v>17760927802</v>
      </c>
      <c r="B9" s="6">
        <v>44655</v>
      </c>
      <c r="C9" s="6">
        <v>44656</v>
      </c>
      <c r="D9" s="4">
        <v>1184</v>
      </c>
      <c r="E9" s="4" t="str">
        <f>VLOOKUP(A9,HOP!A:L,12,0)</f>
        <v>1184.00</v>
      </c>
      <c r="F9" s="4" t="str">
        <f>VLOOKUP(A9,HOP!A:C,3,0)</f>
        <v>2496731</v>
      </c>
      <c r="G9" s="4">
        <f t="shared" si="0"/>
        <v>0</v>
      </c>
      <c r="H9" s="4" t="str">
        <f t="shared" si="1"/>
        <v>，2496731</v>
      </c>
      <c r="I9" s="4" t="str">
        <f>VLOOKUP(A9,HOP!A:U,21,0)</f>
        <v>直连</v>
      </c>
    </row>
    <row r="10" s="4" customFormat="1" spans="1:9">
      <c r="A10" s="5">
        <v>17762048350</v>
      </c>
      <c r="B10" s="6">
        <v>44655</v>
      </c>
      <c r="C10" s="6">
        <v>44656</v>
      </c>
      <c r="D10" s="4">
        <v>176</v>
      </c>
      <c r="E10" s="4" t="str">
        <f>VLOOKUP(A10,HOP!A:L,12,0)</f>
        <v>176.00</v>
      </c>
      <c r="F10" s="4" t="str">
        <f>VLOOKUP(A10,HOP!A:C,3,0)</f>
        <v>2497564</v>
      </c>
      <c r="G10" s="4">
        <f t="shared" si="0"/>
        <v>0</v>
      </c>
      <c r="H10" s="4" t="str">
        <f t="shared" si="1"/>
        <v>，2497564</v>
      </c>
      <c r="I10" s="4" t="str">
        <f>VLOOKUP(A10,HOP!A:U,21,0)</f>
        <v>直连</v>
      </c>
    </row>
    <row r="11" s="4" customFormat="1" spans="1:9">
      <c r="A11" s="5">
        <v>17762079959</v>
      </c>
      <c r="B11" s="6">
        <v>44655</v>
      </c>
      <c r="C11" s="6">
        <v>44656</v>
      </c>
      <c r="D11" s="4">
        <v>250</v>
      </c>
      <c r="E11" s="4" t="str">
        <f>VLOOKUP(A11,HOP!A:L,12,0)</f>
        <v>250.00</v>
      </c>
      <c r="F11" s="4" t="str">
        <f>VLOOKUP(A11,HOP!A:C,3,0)</f>
        <v>2497583</v>
      </c>
      <c r="G11" s="4">
        <f t="shared" si="0"/>
        <v>0</v>
      </c>
      <c r="H11" s="4" t="str">
        <f t="shared" si="1"/>
        <v>，2497583</v>
      </c>
      <c r="I11" s="4" t="str">
        <f>VLOOKUP(A11,HOP!A:U,21,0)</f>
        <v>直连</v>
      </c>
    </row>
    <row r="13" spans="4:4">
      <c r="D13" s="4">
        <f>SUM(D2:D12)</f>
        <v>15678</v>
      </c>
    </row>
    <row r="14" spans="4:4">
      <c r="D14" s="4" t="s">
        <v>82</v>
      </c>
    </row>
    <row r="18" spans="1:1">
      <c r="A18" s="4" t="s">
        <v>83</v>
      </c>
    </row>
    <row r="19" spans="1:1">
      <c r="A19" s="4" t="s">
        <v>84</v>
      </c>
    </row>
  </sheetData>
  <autoFilter ref="A1:XFD14">
    <filterColumn colId="3">
      <filters blank="1">
        <filter val="250"/>
        <filter val="631"/>
        <filter val="522"/>
        <filter val="722"/>
        <filter val="1184"/>
        <filter val="15678 HKD"/>
        <filter val="176"/>
        <filter val="1046"/>
        <filter val="1598"/>
        <filter val="15678"/>
        <filter val="95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17668392415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</row>
    <row r="3" s="1" customFormat="1" spans="1:21">
      <c r="A3" s="3">
        <v>17688103542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107</v>
      </c>
      <c r="G3" s="1" t="s">
        <v>108</v>
      </c>
      <c r="H3" s="1" t="s">
        <v>109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126</v>
      </c>
      <c r="S3" s="1" t="s">
        <v>117</v>
      </c>
      <c r="T3" s="1" t="s">
        <v>118</v>
      </c>
      <c r="U3" s="1" t="s">
        <v>119</v>
      </c>
    </row>
    <row r="4" s="1" customFormat="1" spans="1:21">
      <c r="A4" s="3">
        <v>17697012276</v>
      </c>
      <c r="B4" s="1" t="s">
        <v>127</v>
      </c>
      <c r="C4" s="1" t="s">
        <v>128</v>
      </c>
      <c r="D4" s="1" t="s">
        <v>129</v>
      </c>
      <c r="E4" s="1" t="s">
        <v>130</v>
      </c>
      <c r="F4" s="1" t="s">
        <v>107</v>
      </c>
      <c r="G4" s="1" t="s">
        <v>108</v>
      </c>
      <c r="H4" s="1" t="s">
        <v>109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133</v>
      </c>
      <c r="S4" s="1" t="s">
        <v>117</v>
      </c>
      <c r="T4" s="1" t="s">
        <v>118</v>
      </c>
      <c r="U4" s="1" t="s">
        <v>119</v>
      </c>
    </row>
    <row r="5" s="1" customFormat="1" spans="1:21">
      <c r="A5" s="3">
        <v>17735518440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138</v>
      </c>
      <c r="G5" s="1" t="s">
        <v>108</v>
      </c>
      <c r="H5" s="1" t="s">
        <v>109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141</v>
      </c>
      <c r="S5" s="1" t="s">
        <v>117</v>
      </c>
      <c r="T5" s="1" t="s">
        <v>118</v>
      </c>
      <c r="U5" s="1" t="s">
        <v>119</v>
      </c>
    </row>
    <row r="6" s="1" customFormat="1" spans="1:21">
      <c r="A6" s="3">
        <v>17759959620</v>
      </c>
      <c r="B6" s="1" t="s">
        <v>142</v>
      </c>
      <c r="C6" s="1" t="s">
        <v>143</v>
      </c>
      <c r="D6" s="1" t="s">
        <v>144</v>
      </c>
      <c r="E6" s="1" t="s">
        <v>145</v>
      </c>
      <c r="F6" s="1" t="s">
        <v>107</v>
      </c>
      <c r="G6" s="1" t="s">
        <v>108</v>
      </c>
      <c r="H6" s="1" t="s">
        <v>109</v>
      </c>
      <c r="I6" s="1" t="s">
        <v>146</v>
      </c>
      <c r="J6" s="1" t="s">
        <v>30</v>
      </c>
      <c r="K6" s="1" t="s">
        <v>147</v>
      </c>
      <c r="L6" s="1" t="s">
        <v>147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148</v>
      </c>
      <c r="S6" s="1" t="s">
        <v>117</v>
      </c>
      <c r="T6" s="1" t="s">
        <v>118</v>
      </c>
      <c r="U6" s="1" t="s">
        <v>119</v>
      </c>
    </row>
    <row r="7" s="1" customFormat="1" spans="1:21">
      <c r="A7" s="3">
        <v>17760831181</v>
      </c>
      <c r="B7" s="1" t="s">
        <v>107</v>
      </c>
      <c r="C7" s="1" t="s">
        <v>149</v>
      </c>
      <c r="D7" s="1" t="s">
        <v>150</v>
      </c>
      <c r="E7" s="1" t="s">
        <v>151</v>
      </c>
      <c r="F7" s="1" t="s">
        <v>107</v>
      </c>
      <c r="G7" s="1" t="s">
        <v>108</v>
      </c>
      <c r="H7" s="1" t="s">
        <v>109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154</v>
      </c>
      <c r="S7" s="1" t="s">
        <v>117</v>
      </c>
      <c r="T7" s="1" t="s">
        <v>118</v>
      </c>
      <c r="U7" s="1" t="s">
        <v>119</v>
      </c>
    </row>
    <row r="8" s="1" customFormat="1" spans="1:21">
      <c r="A8" s="3">
        <v>17760927802</v>
      </c>
      <c r="B8" s="1" t="s">
        <v>107</v>
      </c>
      <c r="C8" s="1" t="s">
        <v>155</v>
      </c>
      <c r="D8" s="1" t="s">
        <v>156</v>
      </c>
      <c r="E8" s="1" t="s">
        <v>157</v>
      </c>
      <c r="F8" s="1" t="s">
        <v>107</v>
      </c>
      <c r="G8" s="1" t="s">
        <v>108</v>
      </c>
      <c r="H8" s="1" t="s">
        <v>109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160</v>
      </c>
      <c r="S8" s="1" t="s">
        <v>117</v>
      </c>
      <c r="T8" s="1" t="s">
        <v>118</v>
      </c>
      <c r="U8" s="1" t="s">
        <v>119</v>
      </c>
    </row>
    <row r="9" s="1" customFormat="1" spans="1:21">
      <c r="A9" s="3">
        <v>17762048350</v>
      </c>
      <c r="B9" s="1" t="s">
        <v>107</v>
      </c>
      <c r="C9" s="1" t="s">
        <v>161</v>
      </c>
      <c r="D9" s="1" t="s">
        <v>162</v>
      </c>
      <c r="E9" s="1" t="s">
        <v>163</v>
      </c>
      <c r="F9" s="1" t="s">
        <v>107</v>
      </c>
      <c r="G9" s="1" t="s">
        <v>108</v>
      </c>
      <c r="H9" s="1" t="s">
        <v>109</v>
      </c>
      <c r="I9" s="1" t="s">
        <v>164</v>
      </c>
      <c r="J9" s="1" t="s">
        <v>30</v>
      </c>
      <c r="K9" s="1" t="s">
        <v>165</v>
      </c>
      <c r="L9" s="1" t="s">
        <v>165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166</v>
      </c>
      <c r="S9" s="1" t="s">
        <v>117</v>
      </c>
      <c r="T9" s="1" t="s">
        <v>118</v>
      </c>
      <c r="U9" s="1" t="s">
        <v>119</v>
      </c>
    </row>
    <row r="10" s="1" customFormat="1" spans="1:21">
      <c r="A10" s="3">
        <v>17762079959</v>
      </c>
      <c r="B10" s="1" t="s">
        <v>107</v>
      </c>
      <c r="C10" s="1" t="s">
        <v>167</v>
      </c>
      <c r="D10" s="1" t="s">
        <v>168</v>
      </c>
      <c r="E10" s="1" t="s">
        <v>169</v>
      </c>
      <c r="F10" s="1" t="s">
        <v>107</v>
      </c>
      <c r="G10" s="1" t="s">
        <v>108</v>
      </c>
      <c r="H10" s="1" t="s">
        <v>109</v>
      </c>
      <c r="I10" s="1" t="s">
        <v>170</v>
      </c>
      <c r="J10" s="1" t="s">
        <v>30</v>
      </c>
      <c r="K10" s="1" t="s">
        <v>171</v>
      </c>
      <c r="L10" s="1" t="s">
        <v>171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172</v>
      </c>
      <c r="S10" s="1" t="s">
        <v>117</v>
      </c>
      <c r="T10" s="1" t="s">
        <v>118</v>
      </c>
      <c r="U10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2022-04-08T01:14:04Z</dcterms:created>
  <dcterms:modified xsi:type="dcterms:W3CDTF">2022-04-08T01:52:48Z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0EAB39EABC1941CFA8FEB9EBDEF0CC8A</vt:lpwstr>
  </property>
  <property fmtid="{D5CDD505-2E9C-101B-9397-08002B2CF9AE}" pid="3" name="KSOProductBuildVer">
    <vt:lpwstr>2052-11.1.0.11365</vt:lpwstr>
  </property>
</Properties>
</file>