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<sst xmlns="http://schemas.openxmlformats.org/spreadsheetml/2006/main" count="118" uniqueCount="81">
  <si>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</si>
  <si>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</si>
  <si>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</si>
  <si>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</si>
  <si>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</si>
  <si>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</si>
  <si>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</si>
  <si>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</si>
  <si>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</si>
  <si>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</si>
  <si>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</si>
  <si>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</si>
  <si>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</si>
  <si>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</si>
  <si>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</si>
  <si>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</si>
  <si>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</si>
  <si>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</si>
  <si>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</si>
  <si>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</si>
  <si>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</si>
  <si>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</si>
  <si>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</si>
  <si>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</si>
  <si>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</si>
  <si>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17761032277	</t>
  </si>
  <si>
    <t>Ctrip</t>
  </si>
  <si>
    <t>正常</t>
  </si>
  <si>
    <t>[昆明]城市便捷酒店（昆明高铁南站大学城店）(72814832)</t>
  </si>
  <si>
    <t>商务双床房&lt;双人入住&gt;&lt;内宾&gt;&lt;预付&gt;&lt;双早&gt;</t>
  </si>
  <si>
    <t>CNY</t>
  </si>
  <si>
    <t>耿强,曾舒,李军</t>
  </si>
  <si>
    <t>CA11323220408CNY</t>
  </si>
  <si>
    <t>未提现</t>
  </si>
  <si>
    <t>携程开票</t>
  </si>
  <si>
    <t xml:space="preserve">	</t>
  </si>
  <si>
    <t xml:space="preserve">17761554766	</t>
  </si>
  <si>
    <t>[南宁]城市便捷酒店(南宁仙葫大道店)(72814313)</t>
  </si>
  <si>
    <t>高级大床房&lt;双人入住&gt;&lt;内宾&gt;&lt;预付&gt;&lt;双早&gt;</t>
  </si>
  <si>
    <t>刘军</t>
  </si>
  <si>
    <t>，</t>
  </si>
  <si>
    <t>A220408092443481</t>
  </si>
  <si>
    <t>CNY / HKD 当前参考汇率: 1.231425357</t>
  </si>
  <si>
    <t>总计：433.41 CNY/
533.71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</si>
  <si>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</si>
  <si>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</si>
  <si>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</si>
  <si>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</si>
  <si>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</si>
  <si>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</si>
  <si>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</si>
  <si>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</si>
  <si>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</si>
  <si>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</si>
  <si>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</si>
  <si>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</si>
  <si>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</si>
  <si>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</si>
  <si>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</si>
  <si>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</si>
  <si>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</si>
  <si>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</si>
  <si>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2022-04-04</t>
  </si>
  <si>
    <t>2496801</t>
  </si>
  <si>
    <t>城市便捷酒店昆明高铁南站大学城店</t>
  </si>
  <si>
    <t>2022-04-05</t>
  </si>
  <si>
    <t>退房日月结</t>
  </si>
  <si>
    <t>255.78</t>
  </si>
  <si>
    <t>RMB</t>
  </si>
  <si>
    <t>0</t>
  </si>
  <si>
    <t>0.00</t>
  </si>
  <si>
    <t>携程汇智国内直连</t>
  </si>
  <si>
    <t>1861</t>
  </si>
  <si>
    <t>2022-04-04 12:09:04</t>
  </si>
  <si>
    <t>否</t>
  </si>
  <si>
    <t>汇智国际旅游发展有限公司</t>
  </si>
  <si>
    <t>直连</t>
  </si>
  <si>
    <t>2497167</t>
  </si>
  <si>
    <t>城市便捷酒店(南宁仙葫大道店)</t>
  </si>
  <si>
    <t>177.63</t>
  </si>
  <si>
    <t>2022-04-04 16:18:40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</si>
</sst>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4" fillId="14" borderId="1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44655</v>
      </c>
      <c r="G2" s="6">
        <v>44656</v>
      </c>
      <c r="H2" s="4">
        <v>2</v>
      </c>
      <c r="I2" s="4">
        <v>1</v>
      </c>
      <c r="J2" s="4">
        <v>2</v>
      </c>
      <c r="K2" s="4" t="s">
        <v>30</v>
      </c>
      <c r="L2" s="4">
        <v>255.78</v>
      </c>
      <c r="M2" s="4">
        <v>255.78</v>
      </c>
      <c r="N2" s="4" t="s">
        <v>31</v>
      </c>
      <c r="O2" s="4" t="s">
        <v>32</v>
      </c>
      <c r="P2" s="4" t="s">
        <v>33</v>
      </c>
      <c r="Q2" s="4">
        <v>0</v>
      </c>
      <c r="R2" s="7">
        <v>44655</v>
      </c>
      <c r="S2" s="6">
        <v>44659</v>
      </c>
      <c r="T2" s="4" t="s">
        <v>34</v>
      </c>
      <c r="U2" s="4">
        <v>255.78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44655</v>
      </c>
      <c r="G3" s="6">
        <v>44656</v>
      </c>
      <c r="H3" s="4">
        <v>1</v>
      </c>
      <c r="I3" s="4">
        <v>1</v>
      </c>
      <c r="J3" s="4">
        <v>1</v>
      </c>
      <c r="K3" s="4" t="s">
        <v>30</v>
      </c>
      <c r="L3" s="4">
        <v>177.63</v>
      </c>
      <c r="M3" s="4">
        <v>177.63</v>
      </c>
      <c r="N3" s="4" t="s">
        <v>39</v>
      </c>
      <c r="O3" s="4" t="s">
        <v>32</v>
      </c>
      <c r="P3" s="4" t="s">
        <v>33</v>
      </c>
      <c r="Q3" s="4">
        <v>0</v>
      </c>
      <c r="R3" s="7">
        <v>44655</v>
      </c>
      <c r="S3" s="6">
        <v>44659</v>
      </c>
      <c r="T3" s="4" t="s">
        <v>34</v>
      </c>
      <c r="U3" s="4">
        <v>177.63</v>
      </c>
      <c r="V3" s="4">
        <v>0</v>
      </c>
      <c r="W3" s="4">
        <v>0</v>
      </c>
      <c r="X3" s="4" t="s">
        <v>35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5">
        <v>17761032277</v>
      </c>
      <c r="B2" s="6">
        <v>44655</v>
      </c>
      <c r="C2" s="6">
        <v>44656</v>
      </c>
      <c r="D2" s="4">
        <v>255.78</v>
      </c>
      <c r="E2" s="4" t="str">
        <f>VLOOKUP(A2,HOP!A:L,12,0)</f>
        <v>255.78</v>
      </c>
      <c r="F2" s="4" t="str">
        <f>VLOOKUP(A2,HOP!A:C,3,0)</f>
        <v>2496801</v>
      </c>
      <c r="G2" s="4">
        <f>D2-E2</f>
        <v>0</v>
      </c>
      <c r="H2" s="4" t="str">
        <f>$H$1&amp;F2</f>
        <v>，2496801</v>
      </c>
      <c r="I2" s="4" t="str">
        <f>VLOOKUP(A2,HOP!A:U,21,0)</f>
        <v>直连</v>
      </c>
    </row>
    <row r="3" s="4" customFormat="1" spans="1:9">
      <c r="A3" s="5">
        <v>17761554766</v>
      </c>
      <c r="B3" s="6">
        <v>44655</v>
      </c>
      <c r="C3" s="6">
        <v>44656</v>
      </c>
      <c r="D3" s="4">
        <v>177.63</v>
      </c>
      <c r="E3" s="4" t="str">
        <f>VLOOKUP(A3,HOP!A:L,12,0)</f>
        <v>177.63</v>
      </c>
      <c r="F3" s="4" t="str">
        <f>VLOOKUP(A3,HOP!A:C,3,0)</f>
        <v>2497167</v>
      </c>
      <c r="G3" s="4">
        <f>D3-E3</f>
        <v>0</v>
      </c>
      <c r="H3" s="4" t="str">
        <f>$H$1&amp;F3</f>
        <v>，2497167</v>
      </c>
      <c r="I3" s="4" t="str">
        <f>VLOOKUP(A3,HOP!A:U,21,0)</f>
        <v>直连</v>
      </c>
    </row>
    <row r="5" spans="4:4">
      <c r="D5" s="4">
        <f>SUM(D2:D4)</f>
        <v>433.41</v>
      </c>
    </row>
    <row r="10" spans="1:1">
      <c r="A10" s="4" t="s">
        <v>41</v>
      </c>
    </row>
    <row r="11" spans="1:1">
      <c r="A11" s="4" t="s">
        <v>42</v>
      </c>
    </row>
    <row r="12" spans="1:1">
      <c r="A12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  <c r="U1" s="2" t="s">
        <v>61</v>
      </c>
    </row>
    <row r="2" s="1" customFormat="1" spans="1:21">
      <c r="A2" s="3">
        <v>17761032277</v>
      </c>
      <c r="B2" s="1" t="s">
        <v>62</v>
      </c>
      <c r="C2" s="1" t="s">
        <v>63</v>
      </c>
      <c r="D2" s="1" t="s">
        <v>64</v>
      </c>
      <c r="E2" s="1" t="s">
        <v>31</v>
      </c>
      <c r="F2" s="1" t="s">
        <v>62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</row>
    <row r="3" s="1" customFormat="1" spans="1:21">
      <c r="A3" s="3">
        <v>17761554766</v>
      </c>
      <c r="B3" s="1" t="s">
        <v>62</v>
      </c>
      <c r="C3" s="1" t="s">
        <v>77</v>
      </c>
      <c r="D3" s="1" t="s">
        <v>78</v>
      </c>
      <c r="E3" s="1" t="s">
        <v>39</v>
      </c>
      <c r="F3" s="1" t="s">
        <v>62</v>
      </c>
      <c r="G3" s="1" t="s">
        <v>65</v>
      </c>
      <c r="H3" s="1" t="s">
        <v>66</v>
      </c>
      <c r="I3" s="1" t="s">
        <v>79</v>
      </c>
      <c r="J3" s="1" t="s">
        <v>68</v>
      </c>
      <c r="K3" s="1" t="s">
        <v>79</v>
      </c>
      <c r="L3" s="1" t="s">
        <v>79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72</v>
      </c>
      <c r="R3" s="1" t="s">
        <v>80</v>
      </c>
      <c r="S3" s="1" t="s">
        <v>74</v>
      </c>
      <c r="T3" s="1" t="s">
        <v>75</v>
      </c>
      <c r="U3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2022-04-08T01:19:10Z</dcterms:created>
  <dcterms:modified xsi:type="dcterms:W3CDTF">2022-04-08T01:23:17Z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694CA7A63FDB4AF983804E0090565AC0</vt:lpwstr>
  </property>
  <property fmtid="{D5CDD505-2E9C-101B-9397-08002B2CF9AE}" pid="3" name="KSOProductBuildVer">
    <vt:lpwstr>2052-11.1.0.11365</vt:lpwstr>
  </property>
</Properties>
</file>