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对账!$A$1:$J$17</definedName>
  </definedNames>
  <calcPr calcId="144525" concurrentCalc="0"/>
</workbook>
</file>

<file path=xl/sharedStrings.xml><?xml version="1.0" encoding="utf-8"?>
<sst xmlns="http://schemas.openxmlformats.org/spreadsheetml/2006/main" count="608" uniqueCount="164">
  <si>
    <t>同程旅行对账单
(账期：20220328-20220403)</t>
  </si>
  <si>
    <t>应付房费总金额</t>
  </si>
  <si>
    <t>应付罚金总金额</t>
  </si>
  <si>
    <t>调整项</t>
  </si>
  <si>
    <t>币种</t>
  </si>
  <si>
    <t>应付合计</t>
  </si>
  <si>
    <t>3802.72</t>
  </si>
  <si>
    <t>0.00</t>
  </si>
  <si>
    <t>-244.00</t>
  </si>
  <si>
    <t>CNY</t>
  </si>
  <si>
    <t>3558.72</t>
  </si>
  <si>
    <t>贵阳溪山里酒店</t>
  </si>
  <si>
    <t/>
  </si>
  <si>
    <t>小计:1681.00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</si>
  <si>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</si>
  <si>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</si>
  <si>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</si>
  <si>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</si>
  <si>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</si>
  <si>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</si>
  <si>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</si>
  <si>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</si>
  <si>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</si>
  <si>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</si>
  <si>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</si>
  <si>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1377556270</t>
  </si>
  <si>
    <t>旷善慈</t>
  </si>
  <si>
    <t>高级大床房</t>
  </si>
  <si>
    <t>2022/03/30</t>
  </si>
  <si>
    <t>2022/03/31</t>
  </si>
  <si>
    <t>1.00</t>
  </si>
  <si>
    <t>339.00</t>
  </si>
  <si>
    <t>李珉吕</t>
  </si>
  <si>
    <t>1379018613</t>
  </si>
  <si>
    <t>陈鹏</t>
  </si>
  <si>
    <t>高级精致房</t>
  </si>
  <si>
    <t>2022/04/01</t>
  </si>
  <si>
    <t>317.00</t>
  </si>
  <si>
    <t>1380150841</t>
  </si>
  <si>
    <t>178594</t>
  </si>
  <si>
    <t>王敏</t>
  </si>
  <si>
    <t>2022/04/02</t>
  </si>
  <si>
    <t>334.00</t>
  </si>
  <si>
    <t>1380282357</t>
  </si>
  <si>
    <t>裘德河</t>
  </si>
  <si>
    <t>352.00</t>
  </si>
  <si>
    <t>英德徐家庄旅游度假村</t>
  </si>
  <si>
    <t>小计:240.00</t>
  </si>
  <si>
    <t>1378696058</t>
  </si>
  <si>
    <t>22034670</t>
  </si>
  <si>
    <t>施华</t>
  </si>
  <si>
    <t>绣山居双人木屋</t>
  </si>
  <si>
    <t>240.00</t>
  </si>
  <si>
    <t>英德石头酒店</t>
  </si>
  <si>
    <t>小计:221.72</t>
  </si>
  <si>
    <t>1376715477</t>
  </si>
  <si>
    <t>李小康</t>
  </si>
  <si>
    <t>湖景大床房</t>
  </si>
  <si>
    <t>2022/03/29</t>
  </si>
  <si>
    <t>221.72</t>
  </si>
  <si>
    <t>格林豪泰酒店(东至丽山秀水店)</t>
  </si>
  <si>
    <t>小计:980.00</t>
  </si>
  <si>
    <t>1373997664</t>
  </si>
  <si>
    <t>钱成</t>
  </si>
  <si>
    <t>1.8m商务大床房</t>
  </si>
  <si>
    <t>2022/03/27</t>
  </si>
  <si>
    <t>2022/03/28</t>
  </si>
  <si>
    <t>140.00</t>
  </si>
  <si>
    <t>1374266543</t>
  </si>
  <si>
    <t>吴祖林</t>
  </si>
  <si>
    <t>陈秀秀</t>
  </si>
  <si>
    <t>1375117193</t>
  </si>
  <si>
    <t>1376192220</t>
  </si>
  <si>
    <t>1377342000</t>
  </si>
  <si>
    <t>1378558743</t>
  </si>
  <si>
    <t>合作诺桑洲际酒店</t>
  </si>
  <si>
    <t>小计:465.00</t>
  </si>
  <si>
    <t>1377485307</t>
  </si>
  <si>
    <t>王晓安</t>
  </si>
  <si>
    <t>商务标间</t>
  </si>
  <si>
    <t>1381402028</t>
  </si>
  <si>
    <t>桑吉杰</t>
  </si>
  <si>
    <t>商务大床房</t>
  </si>
  <si>
    <t>2022/04/03</t>
  </si>
  <si>
    <t>225.00</t>
  </si>
  <si>
    <t>连山江景酒店</t>
  </si>
  <si>
    <t>小计:215.00</t>
  </si>
  <si>
    <t>1375632039</t>
  </si>
  <si>
    <t>梁前进</t>
  </si>
  <si>
    <t>大床房</t>
  </si>
  <si>
    <t>215.00</t>
  </si>
  <si>
    <t>其他应收/应付</t>
  </si>
  <si>
    <t>金额</t>
  </si>
  <si>
    <t>调整原因</t>
  </si>
  <si>
    <t>1355556877</t>
  </si>
  <si>
    <t>调整1355556877,确认后满房（已到店）</t>
  </si>
  <si>
    <t>，</t>
  </si>
  <si>
    <t>202203301428580022</t>
  </si>
  <si>
    <t>202203312026310022</t>
  </si>
  <si>
    <t>202204011959180021</t>
  </si>
  <si>
    <t>202204012257140021</t>
  </si>
  <si>
    <t>渠道单号录成酒店名：贵阳溪山里酒店</t>
  </si>
  <si>
    <t>202203301228030021</t>
  </si>
  <si>
    <t>渠道单号录成酒店名</t>
  </si>
  <si>
    <t>202204022223050020</t>
  </si>
  <si>
    <t>直采</t>
  </si>
  <si>
    <t xml:space="preserve"> A220315174337481</t>
  </si>
  <si>
    <t>本期扣款244元</t>
  </si>
  <si>
    <t>A220412103606481</t>
  </si>
  <si>
    <t>房集：i220406155109 2146元</t>
  </si>
  <si>
    <t>总计：3558.72元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</si>
  <si>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</si>
  <si>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</si>
  <si>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</si>
  <si>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</si>
  <si>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</si>
  <si>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</si>
  <si>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</si>
  <si>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</si>
  <si>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</si>
  <si>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</si>
  <si>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</si>
  <si>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</si>
  <si>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</si>
  <si>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</si>
  <si>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</si>
  <si>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</si>
  <si>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</si>
  <si>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</si>
  <si>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</si>
  <si>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2022-03-27</t>
  </si>
  <si>
    <t>2484980</t>
  </si>
  <si>
    <t>2022-03-28</t>
  </si>
  <si>
    <t>退房日周结</t>
  </si>
  <si>
    <t>RMB</t>
  </si>
  <si>
    <t>0</t>
  </si>
  <si>
    <t>同程艺龙国内酒店EBK</t>
  </si>
  <si>
    <t>3703</t>
  </si>
  <si>
    <t>2022-03-27 11:36:21</t>
  </si>
  <si>
    <t>否</t>
  </si>
  <si>
    <t>广州汇登信息科技有限公司</t>
  </si>
  <si>
    <t>2485404</t>
  </si>
  <si>
    <t>吴祖林,陈秀秀</t>
  </si>
  <si>
    <t>280.00</t>
  </si>
  <si>
    <t>2022-03-27 17:25:31</t>
  </si>
  <si>
    <t>2486281</t>
  </si>
  <si>
    <t>2022-03-29</t>
  </si>
  <si>
    <t>2022-03-28 10:57:10</t>
  </si>
  <si>
    <t>2487327</t>
  </si>
  <si>
    <t>2022-03-28 21:44:47</t>
  </si>
  <si>
    <t>2487688</t>
  </si>
  <si>
    <t>2022-03-30</t>
  </si>
  <si>
    <t>2022-03-29 09:33:18</t>
  </si>
  <si>
    <t>2488862</t>
  </si>
  <si>
    <t>英德英石园石头酒店</t>
  </si>
  <si>
    <t>2022-03-29 20:29:34</t>
  </si>
  <si>
    <t>2489387</t>
  </si>
  <si>
    <t>2022-03-31</t>
  </si>
  <si>
    <t>2022-03-30 09:24:57</t>
  </si>
  <si>
    <t>2491159</t>
  </si>
  <si>
    <t>2022-04-01</t>
  </si>
  <si>
    <t>2022-03-31 10:46:14</t>
  </si>
  <si>
    <t>2491438</t>
  </si>
  <si>
    <t>2022-03-31 13:54:25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</si>
</sst>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0" borderId="4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3" borderId="0" xfId="0" applyFill="1"/>
    <xf numFmtId="0" fontId="0" fillId="3" borderId="0" xfId="0" applyNumberFormat="1" applyFill="1"/>
    <xf numFmtId="176" fontId="0" fillId="0" borderId="0" xfId="0" applyNumberFormat="1"/>
    <xf numFmtId="0" fontId="0" fillId="0" borderId="1" xfId="0" applyBorder="1"/>
    <xf numFmtId="0" fontId="3" fillId="0" borderId="0" xfId="0" applyFont="1"/>
    <xf numFmtId="0" fontId="0" fillId="0" borderId="0" xfId="0" quotePrefix="1"/>
    <xf numFmtId="0" fontId="0" fillId="3" borderId="0" xfId="0" applyFill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2"/>
  <sheetViews>
    <sheetView topLeftCell="A16" workbookViewId="0">
      <selection activeCell="I47" sqref="I47"/>
    </sheetView>
  </sheetViews>
  <sheetFormatPr defaultColWidth="11" defaultRowHeight="14.25"/>
  <sheetData>
    <row r="1" ht="39" spans="2:2">
      <c r="B1" s="9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</row>
    <row r="10" spans="2:12">
      <c r="B10" s="3" t="s">
        <v>11</v>
      </c>
      <c r="C10" s="3" t="s">
        <v>12</v>
      </c>
      <c r="D10" s="3" t="s">
        <v>12</v>
      </c>
      <c r="E10" s="3" t="s">
        <v>12</v>
      </c>
      <c r="F10" s="3" t="s">
        <v>13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2:12"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4</v>
      </c>
      <c r="K11" s="3" t="s">
        <v>22</v>
      </c>
      <c r="L11" s="3" t="s">
        <v>23</v>
      </c>
    </row>
    <row r="12" spans="2:12">
      <c r="B12" t="s">
        <v>24</v>
      </c>
      <c r="C12" t="s">
        <v>25</v>
      </c>
      <c r="D12" t="s">
        <v>12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9</v>
      </c>
      <c r="K12" t="s">
        <v>12</v>
      </c>
      <c r="L12" t="s">
        <v>31</v>
      </c>
    </row>
    <row r="13" spans="2:12">
      <c r="B13" t="s">
        <v>24</v>
      </c>
      <c r="C13" t="s">
        <v>25</v>
      </c>
      <c r="D13" t="s">
        <v>12</v>
      </c>
      <c r="E13" t="s">
        <v>32</v>
      </c>
      <c r="F13" t="s">
        <v>27</v>
      </c>
      <c r="G13" t="s">
        <v>28</v>
      </c>
      <c r="H13" t="s">
        <v>29</v>
      </c>
      <c r="I13" t="s">
        <v>30</v>
      </c>
      <c r="J13" t="s">
        <v>9</v>
      </c>
      <c r="K13" t="s">
        <v>12</v>
      </c>
      <c r="L13" t="s">
        <v>31</v>
      </c>
    </row>
    <row r="14" spans="2:12">
      <c r="B14" t="s">
        <v>24</v>
      </c>
      <c r="C14" t="s">
        <v>33</v>
      </c>
      <c r="D14" t="s">
        <v>12</v>
      </c>
      <c r="E14" t="s">
        <v>34</v>
      </c>
      <c r="F14" t="s">
        <v>35</v>
      </c>
      <c r="G14" t="s">
        <v>29</v>
      </c>
      <c r="H14" t="s">
        <v>36</v>
      </c>
      <c r="I14" t="s">
        <v>30</v>
      </c>
      <c r="J14" t="s">
        <v>9</v>
      </c>
      <c r="K14" t="s">
        <v>12</v>
      </c>
      <c r="L14" t="s">
        <v>37</v>
      </c>
    </row>
    <row r="15" spans="2:12">
      <c r="B15" t="s">
        <v>24</v>
      </c>
      <c r="C15" t="s">
        <v>38</v>
      </c>
      <c r="D15" t="s">
        <v>39</v>
      </c>
      <c r="E15" t="s">
        <v>40</v>
      </c>
      <c r="F15" t="s">
        <v>35</v>
      </c>
      <c r="G15" t="s">
        <v>36</v>
      </c>
      <c r="H15" t="s">
        <v>41</v>
      </c>
      <c r="I15" t="s">
        <v>30</v>
      </c>
      <c r="J15" t="s">
        <v>9</v>
      </c>
      <c r="K15" t="s">
        <v>12</v>
      </c>
      <c r="L15" t="s">
        <v>42</v>
      </c>
    </row>
    <row r="16" spans="2:12">
      <c r="B16" t="s">
        <v>24</v>
      </c>
      <c r="C16" t="s">
        <v>43</v>
      </c>
      <c r="D16" t="s">
        <v>12</v>
      </c>
      <c r="E16" t="s">
        <v>44</v>
      </c>
      <c r="F16" t="s">
        <v>27</v>
      </c>
      <c r="G16" t="s">
        <v>36</v>
      </c>
      <c r="H16" t="s">
        <v>41</v>
      </c>
      <c r="I16" t="s">
        <v>30</v>
      </c>
      <c r="J16" t="s">
        <v>9</v>
      </c>
      <c r="K16" t="s">
        <v>12</v>
      </c>
      <c r="L16" t="s">
        <v>45</v>
      </c>
    </row>
    <row r="17" spans="2:12">
      <c r="B17" s="3" t="s">
        <v>46</v>
      </c>
      <c r="C17" s="3" t="s">
        <v>12</v>
      </c>
      <c r="D17" s="3" t="s">
        <v>12</v>
      </c>
      <c r="E17" s="3" t="s">
        <v>12</v>
      </c>
      <c r="F17" s="3" t="s">
        <v>47</v>
      </c>
      <c r="G17" s="3" t="s">
        <v>12</v>
      </c>
      <c r="H17" s="3" t="s">
        <v>12</v>
      </c>
      <c r="I17" s="3" t="s">
        <v>12</v>
      </c>
      <c r="J17" s="3" t="s">
        <v>12</v>
      </c>
      <c r="K17" s="3" t="s">
        <v>12</v>
      </c>
      <c r="L17" s="3" t="s">
        <v>12</v>
      </c>
    </row>
    <row r="18" spans="2:12">
      <c r="B18" s="3" t="s">
        <v>14</v>
      </c>
      <c r="C18" s="3" t="s">
        <v>15</v>
      </c>
      <c r="D18" s="3" t="s">
        <v>16</v>
      </c>
      <c r="E18" s="3" t="s">
        <v>17</v>
      </c>
      <c r="F18" s="3" t="s">
        <v>18</v>
      </c>
      <c r="G18" s="3" t="s">
        <v>19</v>
      </c>
      <c r="H18" s="3" t="s">
        <v>20</v>
      </c>
      <c r="I18" s="3" t="s">
        <v>21</v>
      </c>
      <c r="J18" s="3" t="s">
        <v>4</v>
      </c>
      <c r="K18" s="3" t="s">
        <v>22</v>
      </c>
      <c r="L18" s="3" t="s">
        <v>23</v>
      </c>
    </row>
    <row r="19" spans="2:12">
      <c r="B19" t="s">
        <v>24</v>
      </c>
      <c r="C19" t="s">
        <v>48</v>
      </c>
      <c r="D19" t="s">
        <v>49</v>
      </c>
      <c r="E19" t="s">
        <v>50</v>
      </c>
      <c r="F19" t="s">
        <v>51</v>
      </c>
      <c r="G19" t="s">
        <v>29</v>
      </c>
      <c r="H19" t="s">
        <v>36</v>
      </c>
      <c r="I19" t="s">
        <v>30</v>
      </c>
      <c r="J19" t="s">
        <v>9</v>
      </c>
      <c r="K19" t="s">
        <v>12</v>
      </c>
      <c r="L19" t="s">
        <v>52</v>
      </c>
    </row>
    <row r="20" spans="2:12">
      <c r="B20" s="3" t="s">
        <v>53</v>
      </c>
      <c r="C20" s="3" t="s">
        <v>12</v>
      </c>
      <c r="D20" s="3" t="s">
        <v>12</v>
      </c>
      <c r="E20" s="3" t="s">
        <v>12</v>
      </c>
      <c r="F20" s="3" t="s">
        <v>54</v>
      </c>
      <c r="G20" s="3" t="s">
        <v>12</v>
      </c>
      <c r="H20" s="3" t="s">
        <v>12</v>
      </c>
      <c r="I20" s="3" t="s">
        <v>12</v>
      </c>
      <c r="J20" s="3" t="s">
        <v>12</v>
      </c>
      <c r="K20" s="3" t="s">
        <v>12</v>
      </c>
      <c r="L20" s="3" t="s">
        <v>12</v>
      </c>
    </row>
    <row r="21" spans="2:12">
      <c r="B21" s="3" t="s">
        <v>14</v>
      </c>
      <c r="C21" s="3" t="s">
        <v>15</v>
      </c>
      <c r="D21" s="3" t="s">
        <v>16</v>
      </c>
      <c r="E21" s="3" t="s">
        <v>17</v>
      </c>
      <c r="F21" s="3" t="s">
        <v>18</v>
      </c>
      <c r="G21" s="3" t="s">
        <v>19</v>
      </c>
      <c r="H21" s="3" t="s">
        <v>20</v>
      </c>
      <c r="I21" s="3" t="s">
        <v>21</v>
      </c>
      <c r="J21" s="3" t="s">
        <v>4</v>
      </c>
      <c r="K21" s="3" t="s">
        <v>22</v>
      </c>
      <c r="L21" s="3" t="s">
        <v>23</v>
      </c>
    </row>
    <row r="22" spans="2:12">
      <c r="B22" t="s">
        <v>24</v>
      </c>
      <c r="C22" t="s">
        <v>55</v>
      </c>
      <c r="D22" t="s">
        <v>12</v>
      </c>
      <c r="E22" t="s">
        <v>56</v>
      </c>
      <c r="F22" t="s">
        <v>57</v>
      </c>
      <c r="G22" t="s">
        <v>58</v>
      </c>
      <c r="H22" t="s">
        <v>28</v>
      </c>
      <c r="I22" t="s">
        <v>30</v>
      </c>
      <c r="J22" t="s">
        <v>9</v>
      </c>
      <c r="K22" t="s">
        <v>12</v>
      </c>
      <c r="L22" t="s">
        <v>59</v>
      </c>
    </row>
    <row r="23" spans="2:12">
      <c r="B23" s="3" t="s">
        <v>60</v>
      </c>
      <c r="C23" s="3" t="s">
        <v>12</v>
      </c>
      <c r="D23" s="3" t="s">
        <v>12</v>
      </c>
      <c r="E23" s="3" t="s">
        <v>12</v>
      </c>
      <c r="F23" s="3" t="s">
        <v>61</v>
      </c>
      <c r="G23" s="3" t="s">
        <v>12</v>
      </c>
      <c r="H23" s="3" t="s">
        <v>12</v>
      </c>
      <c r="I23" s="3" t="s">
        <v>12</v>
      </c>
      <c r="J23" s="3" t="s">
        <v>12</v>
      </c>
      <c r="K23" s="3" t="s">
        <v>12</v>
      </c>
      <c r="L23" s="3" t="s">
        <v>12</v>
      </c>
    </row>
    <row r="24" spans="2:12">
      <c r="B24" s="3" t="s">
        <v>14</v>
      </c>
      <c r="C24" s="3" t="s">
        <v>15</v>
      </c>
      <c r="D24" s="3" t="s">
        <v>16</v>
      </c>
      <c r="E24" s="3" t="s">
        <v>17</v>
      </c>
      <c r="F24" s="3" t="s">
        <v>18</v>
      </c>
      <c r="G24" s="3" t="s">
        <v>19</v>
      </c>
      <c r="H24" s="3" t="s">
        <v>20</v>
      </c>
      <c r="I24" s="3" t="s">
        <v>21</v>
      </c>
      <c r="J24" s="3" t="s">
        <v>4</v>
      </c>
      <c r="K24" s="3" t="s">
        <v>22</v>
      </c>
      <c r="L24" s="3" t="s">
        <v>23</v>
      </c>
    </row>
    <row r="25" spans="2:12">
      <c r="B25" t="s">
        <v>24</v>
      </c>
      <c r="C25" t="s">
        <v>62</v>
      </c>
      <c r="D25" t="s">
        <v>12</v>
      </c>
      <c r="E25" t="s">
        <v>63</v>
      </c>
      <c r="F25" t="s">
        <v>64</v>
      </c>
      <c r="G25" t="s">
        <v>65</v>
      </c>
      <c r="H25" t="s">
        <v>66</v>
      </c>
      <c r="I25" t="s">
        <v>30</v>
      </c>
      <c r="J25" t="s">
        <v>9</v>
      </c>
      <c r="K25" t="s">
        <v>12</v>
      </c>
      <c r="L25" t="s">
        <v>67</v>
      </c>
    </row>
    <row r="26" spans="2:12">
      <c r="B26" t="s">
        <v>24</v>
      </c>
      <c r="C26" t="s">
        <v>68</v>
      </c>
      <c r="D26" t="s">
        <v>12</v>
      </c>
      <c r="E26" t="s">
        <v>69</v>
      </c>
      <c r="F26" t="s">
        <v>64</v>
      </c>
      <c r="G26" t="s">
        <v>65</v>
      </c>
      <c r="H26" t="s">
        <v>66</v>
      </c>
      <c r="I26" t="s">
        <v>30</v>
      </c>
      <c r="J26" t="s">
        <v>9</v>
      </c>
      <c r="K26" t="s">
        <v>12</v>
      </c>
      <c r="L26" t="s">
        <v>67</v>
      </c>
    </row>
    <row r="27" spans="2:12">
      <c r="B27" t="s">
        <v>24</v>
      </c>
      <c r="C27" t="s">
        <v>68</v>
      </c>
      <c r="D27" t="s">
        <v>12</v>
      </c>
      <c r="E27" t="s">
        <v>70</v>
      </c>
      <c r="F27" t="s">
        <v>64</v>
      </c>
      <c r="G27" t="s">
        <v>65</v>
      </c>
      <c r="H27" t="s">
        <v>66</v>
      </c>
      <c r="I27" t="s">
        <v>30</v>
      </c>
      <c r="J27" t="s">
        <v>9</v>
      </c>
      <c r="K27" t="s">
        <v>12</v>
      </c>
      <c r="L27" t="s">
        <v>67</v>
      </c>
    </row>
    <row r="28" spans="2:12">
      <c r="B28" t="s">
        <v>24</v>
      </c>
      <c r="C28" t="s">
        <v>71</v>
      </c>
      <c r="D28" t="s">
        <v>12</v>
      </c>
      <c r="E28" t="s">
        <v>63</v>
      </c>
      <c r="F28" t="s">
        <v>64</v>
      </c>
      <c r="G28" t="s">
        <v>66</v>
      </c>
      <c r="H28" t="s">
        <v>58</v>
      </c>
      <c r="I28" t="s">
        <v>30</v>
      </c>
      <c r="J28" t="s">
        <v>9</v>
      </c>
      <c r="K28" t="s">
        <v>12</v>
      </c>
      <c r="L28" t="s">
        <v>67</v>
      </c>
    </row>
    <row r="29" spans="2:12">
      <c r="B29" t="s">
        <v>24</v>
      </c>
      <c r="C29" t="s">
        <v>72</v>
      </c>
      <c r="D29" t="s">
        <v>12</v>
      </c>
      <c r="E29" t="s">
        <v>63</v>
      </c>
      <c r="F29" t="s">
        <v>64</v>
      </c>
      <c r="G29" t="s">
        <v>58</v>
      </c>
      <c r="H29" t="s">
        <v>28</v>
      </c>
      <c r="I29" t="s">
        <v>30</v>
      </c>
      <c r="J29" t="s">
        <v>9</v>
      </c>
      <c r="K29" t="s">
        <v>12</v>
      </c>
      <c r="L29" t="s">
        <v>67</v>
      </c>
    </row>
    <row r="30" spans="2:12">
      <c r="B30" t="s">
        <v>24</v>
      </c>
      <c r="C30" t="s">
        <v>73</v>
      </c>
      <c r="D30" t="s">
        <v>12</v>
      </c>
      <c r="E30" t="s">
        <v>63</v>
      </c>
      <c r="F30" t="s">
        <v>64</v>
      </c>
      <c r="G30" t="s">
        <v>28</v>
      </c>
      <c r="H30" t="s">
        <v>29</v>
      </c>
      <c r="I30" t="s">
        <v>30</v>
      </c>
      <c r="J30" t="s">
        <v>9</v>
      </c>
      <c r="K30" t="s">
        <v>12</v>
      </c>
      <c r="L30" t="s">
        <v>67</v>
      </c>
    </row>
    <row r="31" spans="2:12">
      <c r="B31" t="s">
        <v>24</v>
      </c>
      <c r="C31" t="s">
        <v>74</v>
      </c>
      <c r="D31" t="s">
        <v>12</v>
      </c>
      <c r="E31" t="s">
        <v>63</v>
      </c>
      <c r="F31" t="s">
        <v>64</v>
      </c>
      <c r="G31" t="s">
        <v>29</v>
      </c>
      <c r="H31" t="s">
        <v>36</v>
      </c>
      <c r="I31" t="s">
        <v>30</v>
      </c>
      <c r="J31" t="s">
        <v>9</v>
      </c>
      <c r="K31" t="s">
        <v>12</v>
      </c>
      <c r="L31" t="s">
        <v>67</v>
      </c>
    </row>
    <row r="32" spans="2:12">
      <c r="B32" s="3" t="s">
        <v>75</v>
      </c>
      <c r="C32" s="3" t="s">
        <v>12</v>
      </c>
      <c r="D32" s="3" t="s">
        <v>12</v>
      </c>
      <c r="E32" s="3" t="s">
        <v>12</v>
      </c>
      <c r="F32" s="3" t="s">
        <v>76</v>
      </c>
      <c r="G32" s="3" t="s">
        <v>12</v>
      </c>
      <c r="H32" s="3" t="s">
        <v>12</v>
      </c>
      <c r="I32" s="3" t="s">
        <v>12</v>
      </c>
      <c r="J32" s="3" t="s">
        <v>12</v>
      </c>
      <c r="K32" s="3" t="s">
        <v>12</v>
      </c>
      <c r="L32" s="3" t="s">
        <v>12</v>
      </c>
    </row>
    <row r="33" spans="2:12">
      <c r="B33" s="3" t="s">
        <v>14</v>
      </c>
      <c r="C33" s="3" t="s">
        <v>15</v>
      </c>
      <c r="D33" s="3" t="s">
        <v>16</v>
      </c>
      <c r="E33" s="3" t="s">
        <v>17</v>
      </c>
      <c r="F33" s="3" t="s">
        <v>18</v>
      </c>
      <c r="G33" s="3" t="s">
        <v>19</v>
      </c>
      <c r="H33" s="3" t="s">
        <v>20</v>
      </c>
      <c r="I33" s="3" t="s">
        <v>21</v>
      </c>
      <c r="J33" s="3" t="s">
        <v>4</v>
      </c>
      <c r="K33" s="3" t="s">
        <v>22</v>
      </c>
      <c r="L33" s="3" t="s">
        <v>23</v>
      </c>
    </row>
    <row r="34" spans="2:12">
      <c r="B34" t="s">
        <v>24</v>
      </c>
      <c r="C34" t="s">
        <v>77</v>
      </c>
      <c r="D34" t="s">
        <v>12</v>
      </c>
      <c r="E34" t="s">
        <v>78</v>
      </c>
      <c r="F34" t="s">
        <v>79</v>
      </c>
      <c r="G34" t="s">
        <v>28</v>
      </c>
      <c r="H34" t="s">
        <v>29</v>
      </c>
      <c r="I34" t="s">
        <v>30</v>
      </c>
      <c r="J34" t="s">
        <v>9</v>
      </c>
      <c r="K34" t="s">
        <v>12</v>
      </c>
      <c r="L34" t="s">
        <v>52</v>
      </c>
    </row>
    <row r="35" spans="2:12">
      <c r="B35" t="s">
        <v>24</v>
      </c>
      <c r="C35" t="s">
        <v>80</v>
      </c>
      <c r="D35" t="s">
        <v>12</v>
      </c>
      <c r="E35" t="s">
        <v>81</v>
      </c>
      <c r="F35" t="s">
        <v>82</v>
      </c>
      <c r="G35" t="s">
        <v>41</v>
      </c>
      <c r="H35" t="s">
        <v>83</v>
      </c>
      <c r="I35" t="s">
        <v>30</v>
      </c>
      <c r="J35" t="s">
        <v>9</v>
      </c>
      <c r="K35" t="s">
        <v>12</v>
      </c>
      <c r="L35" t="s">
        <v>84</v>
      </c>
    </row>
    <row r="36" spans="2:12">
      <c r="B36" s="3" t="s">
        <v>85</v>
      </c>
      <c r="C36" s="3" t="s">
        <v>12</v>
      </c>
      <c r="D36" s="3" t="s">
        <v>12</v>
      </c>
      <c r="E36" s="3" t="s">
        <v>12</v>
      </c>
      <c r="F36" s="3" t="s">
        <v>86</v>
      </c>
      <c r="G36" s="3" t="s">
        <v>12</v>
      </c>
      <c r="H36" s="3" t="s">
        <v>12</v>
      </c>
      <c r="I36" s="3" t="s">
        <v>12</v>
      </c>
      <c r="J36" s="3" t="s">
        <v>12</v>
      </c>
      <c r="K36" s="3" t="s">
        <v>12</v>
      </c>
      <c r="L36" s="3" t="s">
        <v>12</v>
      </c>
    </row>
    <row r="37" spans="2:12">
      <c r="B37" s="3" t="s">
        <v>14</v>
      </c>
      <c r="C37" s="3" t="s">
        <v>15</v>
      </c>
      <c r="D37" s="3" t="s">
        <v>16</v>
      </c>
      <c r="E37" s="3" t="s">
        <v>17</v>
      </c>
      <c r="F37" s="3" t="s">
        <v>18</v>
      </c>
      <c r="G37" s="3" t="s">
        <v>19</v>
      </c>
      <c r="H37" s="3" t="s">
        <v>20</v>
      </c>
      <c r="I37" s="3" t="s">
        <v>21</v>
      </c>
      <c r="J37" s="3" t="s">
        <v>4</v>
      </c>
      <c r="K37" s="3" t="s">
        <v>22</v>
      </c>
      <c r="L37" s="3" t="s">
        <v>23</v>
      </c>
    </row>
    <row r="38" spans="2:12">
      <c r="B38" t="s">
        <v>24</v>
      </c>
      <c r="C38" t="s">
        <v>87</v>
      </c>
      <c r="D38" t="s">
        <v>12</v>
      </c>
      <c r="E38" t="s">
        <v>88</v>
      </c>
      <c r="F38" t="s">
        <v>89</v>
      </c>
      <c r="G38" t="s">
        <v>66</v>
      </c>
      <c r="H38" t="s">
        <v>58</v>
      </c>
      <c r="I38" t="s">
        <v>30</v>
      </c>
      <c r="J38" t="s">
        <v>9</v>
      </c>
      <c r="K38" t="s">
        <v>12</v>
      </c>
      <c r="L38" t="s">
        <v>90</v>
      </c>
    </row>
    <row r="40" spans="2:3">
      <c r="B40" s="3" t="s">
        <v>91</v>
      </c>
      <c r="C40" s="3" t="s">
        <v>12</v>
      </c>
    </row>
    <row r="41" spans="2:4">
      <c r="B41" s="3" t="s">
        <v>92</v>
      </c>
      <c r="C41" s="3" t="s">
        <v>15</v>
      </c>
      <c r="D41" s="3" t="s">
        <v>93</v>
      </c>
    </row>
    <row r="42" spans="2:4">
      <c r="B42" t="s">
        <v>8</v>
      </c>
      <c r="C42" t="s">
        <v>94</v>
      </c>
      <c r="D42" t="s">
        <v>95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9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8"/>
  <sheetViews>
    <sheetView tabSelected="1" workbookViewId="0">
      <selection activeCell="F36" sqref="F36"/>
    </sheetView>
  </sheetViews>
  <sheetFormatPr defaultColWidth="11" defaultRowHeight="14.25"/>
  <cols>
    <col min="1" max="1" width="11.5"/>
  </cols>
  <sheetData>
    <row r="1" spans="1:8">
      <c r="A1" s="3" t="s">
        <v>15</v>
      </c>
      <c r="B1" s="3" t="s">
        <v>19</v>
      </c>
      <c r="C1" s="3" t="s">
        <v>20</v>
      </c>
      <c r="D1" s="3" t="s">
        <v>23</v>
      </c>
      <c r="H1" t="s">
        <v>96</v>
      </c>
    </row>
    <row r="2" hidden="1" spans="1:10">
      <c r="A2">
        <v>1377556270</v>
      </c>
      <c r="B2" t="s">
        <v>28</v>
      </c>
      <c r="C2" t="s">
        <v>29</v>
      </c>
      <c r="D2" s="4">
        <v>678</v>
      </c>
      <c r="E2">
        <v>678</v>
      </c>
      <c r="F2" s="10" t="s">
        <v>97</v>
      </c>
      <c r="G2">
        <f>D2-E2</f>
        <v>0</v>
      </c>
      <c r="H2" t="str">
        <f>$H$1&amp;F2</f>
        <v>，202203301428580022</v>
      </c>
      <c r="I2" t="e">
        <f>VLOOKUP(A2,HOP!A:U,21,0)</f>
        <v>#N/A</v>
      </c>
      <c r="J2" s="7">
        <v>3.3</v>
      </c>
    </row>
    <row r="3" hidden="1" spans="1:10">
      <c r="A3">
        <v>1379018613</v>
      </c>
      <c r="B3" t="s">
        <v>29</v>
      </c>
      <c r="C3" t="s">
        <v>36</v>
      </c>
      <c r="D3" s="4">
        <v>317</v>
      </c>
      <c r="E3">
        <v>317</v>
      </c>
      <c r="F3" s="10" t="s">
        <v>98</v>
      </c>
      <c r="G3">
        <f t="shared" ref="G3:G17" si="0">D3-E3</f>
        <v>0</v>
      </c>
      <c r="H3" t="str">
        <f t="shared" ref="H3:H17" si="1">$H$1&amp;F3</f>
        <v>，202203312026310022</v>
      </c>
      <c r="I3" t="e">
        <f>VLOOKUP(A3,HOP!A:U,21,0)</f>
        <v>#N/A</v>
      </c>
      <c r="J3">
        <v>3.31</v>
      </c>
    </row>
    <row r="4" hidden="1" spans="1:10">
      <c r="A4">
        <v>1380150841</v>
      </c>
      <c r="B4" t="s">
        <v>36</v>
      </c>
      <c r="C4" t="s">
        <v>41</v>
      </c>
      <c r="D4" s="4">
        <v>334</v>
      </c>
      <c r="E4">
        <v>334</v>
      </c>
      <c r="F4" s="10" t="s">
        <v>99</v>
      </c>
      <c r="G4">
        <f t="shared" si="0"/>
        <v>0</v>
      </c>
      <c r="H4" t="str">
        <f t="shared" si="1"/>
        <v>，202204011959180021</v>
      </c>
      <c r="I4" t="e">
        <f>VLOOKUP(A4,HOP!A:U,21,0)</f>
        <v>#N/A</v>
      </c>
      <c r="J4">
        <v>4.1</v>
      </c>
    </row>
    <row r="5" hidden="1" spans="1:11">
      <c r="A5" s="5">
        <v>1380282357</v>
      </c>
      <c r="B5" s="5" t="s">
        <v>36</v>
      </c>
      <c r="C5" s="5" t="s">
        <v>41</v>
      </c>
      <c r="D5" s="6">
        <v>352</v>
      </c>
      <c r="E5" s="5">
        <v>352</v>
      </c>
      <c r="F5" s="11" t="s">
        <v>100</v>
      </c>
      <c r="G5" s="5">
        <f t="shared" si="0"/>
        <v>0</v>
      </c>
      <c r="H5" s="5" t="str">
        <f t="shared" si="1"/>
        <v>，202204012257140021</v>
      </c>
      <c r="I5" s="5" t="e">
        <f>VLOOKUP(A5,HOP!A:U,21,0)</f>
        <v>#N/A</v>
      </c>
      <c r="J5" s="5">
        <v>4.1</v>
      </c>
      <c r="K5" s="5" t="s">
        <v>101</v>
      </c>
    </row>
    <row r="6" spans="1:9">
      <c r="A6" t="s">
        <v>48</v>
      </c>
      <c r="B6" t="s">
        <v>29</v>
      </c>
      <c r="C6" t="s">
        <v>36</v>
      </c>
      <c r="D6" s="4">
        <v>240</v>
      </c>
      <c r="E6" t="str">
        <f>VLOOKUP(A6,HOP!A:L,12,0)</f>
        <v>240.00</v>
      </c>
      <c r="F6" t="str">
        <f>VLOOKUP(A6,HOP!A:C,3,0)</f>
        <v>2491438</v>
      </c>
      <c r="G6">
        <f t="shared" si="0"/>
        <v>0</v>
      </c>
      <c r="H6" t="str">
        <f t="shared" si="1"/>
        <v>，2491438</v>
      </c>
      <c r="I6" t="str">
        <f>VLOOKUP(A6,HOP!A:U,21,0)</f>
        <v>直采</v>
      </c>
    </row>
    <row r="7" spans="1:9">
      <c r="A7" t="s">
        <v>55</v>
      </c>
      <c r="B7" t="s">
        <v>58</v>
      </c>
      <c r="C7" t="s">
        <v>28</v>
      </c>
      <c r="D7" s="4">
        <v>221.72</v>
      </c>
      <c r="E7" t="str">
        <f>VLOOKUP(A7,HOP!A:L,12,0)</f>
        <v>221.72</v>
      </c>
      <c r="F7" t="str">
        <f>VLOOKUP(A7,HOP!A:C,3,0)</f>
        <v>2488862</v>
      </c>
      <c r="G7">
        <f t="shared" si="0"/>
        <v>0</v>
      </c>
      <c r="H7" t="str">
        <f t="shared" si="1"/>
        <v>，2488862</v>
      </c>
      <c r="I7" t="str">
        <f>VLOOKUP(A7,HOP!A:U,21,0)</f>
        <v>直采</v>
      </c>
    </row>
    <row r="8" spans="1:9">
      <c r="A8" t="s">
        <v>62</v>
      </c>
      <c r="B8" t="s">
        <v>65</v>
      </c>
      <c r="C8" t="s">
        <v>66</v>
      </c>
      <c r="D8" s="4">
        <v>140</v>
      </c>
      <c r="E8" t="str">
        <f>VLOOKUP(A8,HOP!A:L,12,0)</f>
        <v>140.00</v>
      </c>
      <c r="F8" t="str">
        <f>VLOOKUP(A8,HOP!A:C,3,0)</f>
        <v>2484980</v>
      </c>
      <c r="G8">
        <f t="shared" si="0"/>
        <v>0</v>
      </c>
      <c r="H8" t="str">
        <f t="shared" si="1"/>
        <v>，2484980</v>
      </c>
      <c r="I8" t="str">
        <f>VLOOKUP(A8,HOP!A:U,21,0)</f>
        <v>直采</v>
      </c>
    </row>
    <row r="9" spans="1:9">
      <c r="A9" t="s">
        <v>68</v>
      </c>
      <c r="B9" t="s">
        <v>65</v>
      </c>
      <c r="C9" t="s">
        <v>66</v>
      </c>
      <c r="D9" s="4">
        <v>280</v>
      </c>
      <c r="E9" t="str">
        <f>VLOOKUP(A9,HOP!A:L,12,0)</f>
        <v>280.00</v>
      </c>
      <c r="F9" t="str">
        <f>VLOOKUP(A9,HOP!A:C,3,0)</f>
        <v>2485404</v>
      </c>
      <c r="G9">
        <f t="shared" si="0"/>
        <v>0</v>
      </c>
      <c r="H9" t="str">
        <f t="shared" si="1"/>
        <v>，2485404</v>
      </c>
      <c r="I9" t="str">
        <f>VLOOKUP(A9,HOP!A:U,21,0)</f>
        <v>直采</v>
      </c>
    </row>
    <row r="10" spans="1:9">
      <c r="A10" t="s">
        <v>71</v>
      </c>
      <c r="B10" t="s">
        <v>66</v>
      </c>
      <c r="C10" t="s">
        <v>58</v>
      </c>
      <c r="D10" s="4">
        <v>140</v>
      </c>
      <c r="E10" t="str">
        <f>VLOOKUP(A10,HOP!A:L,12,0)</f>
        <v>140.00</v>
      </c>
      <c r="F10" t="str">
        <f>VLOOKUP(A10,HOP!A:C,3,0)</f>
        <v>2486281</v>
      </c>
      <c r="G10">
        <f t="shared" si="0"/>
        <v>0</v>
      </c>
      <c r="H10" t="str">
        <f t="shared" si="1"/>
        <v>，2486281</v>
      </c>
      <c r="I10" t="str">
        <f>VLOOKUP(A10,HOP!A:U,21,0)</f>
        <v>直采</v>
      </c>
    </row>
    <row r="11" spans="1:9">
      <c r="A11" t="s">
        <v>72</v>
      </c>
      <c r="B11" t="s">
        <v>58</v>
      </c>
      <c r="C11" t="s">
        <v>28</v>
      </c>
      <c r="D11" s="4">
        <v>140</v>
      </c>
      <c r="E11" t="str">
        <f>VLOOKUP(A11,HOP!A:L,12,0)</f>
        <v>140.00</v>
      </c>
      <c r="F11" t="str">
        <f>VLOOKUP(A11,HOP!A:C,3,0)</f>
        <v>2487688</v>
      </c>
      <c r="G11">
        <f t="shared" si="0"/>
        <v>0</v>
      </c>
      <c r="H11" t="str">
        <f t="shared" si="1"/>
        <v>，2487688</v>
      </c>
      <c r="I11" t="str">
        <f>VLOOKUP(A11,HOP!A:U,21,0)</f>
        <v>直采</v>
      </c>
    </row>
    <row r="12" spans="1:9">
      <c r="A12" t="s">
        <v>73</v>
      </c>
      <c r="B12" t="s">
        <v>28</v>
      </c>
      <c r="C12" t="s">
        <v>29</v>
      </c>
      <c r="D12" s="4">
        <v>140</v>
      </c>
      <c r="E12" t="str">
        <f>VLOOKUP(A12,HOP!A:L,12,0)</f>
        <v>140.00</v>
      </c>
      <c r="F12" t="str">
        <f>VLOOKUP(A12,HOP!A:C,3,0)</f>
        <v>2489387</v>
      </c>
      <c r="G12">
        <f t="shared" si="0"/>
        <v>0</v>
      </c>
      <c r="H12" t="str">
        <f t="shared" si="1"/>
        <v>，2489387</v>
      </c>
      <c r="I12" t="str">
        <f>VLOOKUP(A12,HOP!A:U,21,0)</f>
        <v>直采</v>
      </c>
    </row>
    <row r="13" spans="1:9">
      <c r="A13" t="s">
        <v>74</v>
      </c>
      <c r="B13" t="s">
        <v>29</v>
      </c>
      <c r="C13" t="s">
        <v>36</v>
      </c>
      <c r="D13" s="4">
        <v>140</v>
      </c>
      <c r="E13" t="str">
        <f>VLOOKUP(A13,HOP!A:L,12,0)</f>
        <v>140.00</v>
      </c>
      <c r="F13" t="str">
        <f>VLOOKUP(A13,HOP!A:C,3,0)</f>
        <v>2491159</v>
      </c>
      <c r="G13">
        <f t="shared" si="0"/>
        <v>0</v>
      </c>
      <c r="H13" t="str">
        <f t="shared" si="1"/>
        <v>，2491159</v>
      </c>
      <c r="I13" t="str">
        <f>VLOOKUP(A13,HOP!A:U,21,0)</f>
        <v>直采</v>
      </c>
    </row>
    <row r="14" hidden="1" spans="1:11">
      <c r="A14">
        <v>1377485307</v>
      </c>
      <c r="B14" t="s">
        <v>28</v>
      </c>
      <c r="C14" t="s">
        <v>29</v>
      </c>
      <c r="D14" s="4">
        <v>240</v>
      </c>
      <c r="E14">
        <v>240</v>
      </c>
      <c r="F14" s="10" t="s">
        <v>102</v>
      </c>
      <c r="G14">
        <f t="shared" si="0"/>
        <v>0</v>
      </c>
      <c r="H14" t="str">
        <f t="shared" si="1"/>
        <v>，202203301228030021</v>
      </c>
      <c r="I14" t="e">
        <f>VLOOKUP(A14,HOP!A:U,21,0)</f>
        <v>#N/A</v>
      </c>
      <c r="J14" s="7">
        <v>3.3</v>
      </c>
      <c r="K14" t="s">
        <v>103</v>
      </c>
    </row>
    <row r="15" hidden="1" spans="1:10">
      <c r="A15">
        <v>1381402028</v>
      </c>
      <c r="B15" t="s">
        <v>41</v>
      </c>
      <c r="C15" t="s">
        <v>83</v>
      </c>
      <c r="D15" s="4">
        <v>225</v>
      </c>
      <c r="E15">
        <v>225</v>
      </c>
      <c r="F15" s="10" t="s">
        <v>104</v>
      </c>
      <c r="G15">
        <f t="shared" si="0"/>
        <v>0</v>
      </c>
      <c r="H15" t="str">
        <f t="shared" si="1"/>
        <v>，202204022223050020</v>
      </c>
      <c r="I15" t="e">
        <f>VLOOKUP(A15,HOP!A:U,21,0)</f>
        <v>#N/A</v>
      </c>
      <c r="J15">
        <v>4.2</v>
      </c>
    </row>
    <row r="16" spans="1:9">
      <c r="A16" t="s">
        <v>87</v>
      </c>
      <c r="B16" t="s">
        <v>66</v>
      </c>
      <c r="C16" t="s">
        <v>58</v>
      </c>
      <c r="D16" s="4">
        <v>215</v>
      </c>
      <c r="E16" t="str">
        <f>VLOOKUP(A16,HOP!A:L,12,0)</f>
        <v>215.00</v>
      </c>
      <c r="F16" t="str">
        <f>VLOOKUP(A16,HOP!A:C,3,0)</f>
        <v>2487327</v>
      </c>
      <c r="G16">
        <f t="shared" si="0"/>
        <v>0</v>
      </c>
      <c r="H16" t="str">
        <f t="shared" si="1"/>
        <v>，2487327</v>
      </c>
      <c r="I16" t="str">
        <f>VLOOKUP(A16,HOP!A:U,21,0)</f>
        <v>直采</v>
      </c>
    </row>
    <row r="17" spans="1:12">
      <c r="A17">
        <v>1355556877</v>
      </c>
      <c r="D17" s="7">
        <v>-244</v>
      </c>
      <c r="E17" t="e">
        <f>VLOOKUP(A17,HOP!A:L,12,0)</f>
        <v>#N/A</v>
      </c>
      <c r="F17">
        <v>2461398</v>
      </c>
      <c r="G17" t="e">
        <f t="shared" si="0"/>
        <v>#N/A</v>
      </c>
      <c r="H17" t="str">
        <f t="shared" si="1"/>
        <v>，2461398</v>
      </c>
      <c r="I17" t="s">
        <v>105</v>
      </c>
      <c r="J17" t="s">
        <v>106</v>
      </c>
      <c r="L17" t="s">
        <v>107</v>
      </c>
    </row>
    <row r="19" spans="4:4">
      <c r="D19">
        <f>SUM(D2:D18)</f>
        <v>3558.72</v>
      </c>
    </row>
    <row r="20" spans="4:4">
      <c r="D20" s="8" t="s">
        <v>10</v>
      </c>
    </row>
    <row r="21" ht="20" customHeight="1"/>
    <row r="22" ht="20" customHeight="1"/>
    <row r="23" ht="20" customHeight="1"/>
    <row r="24" ht="20" customHeight="1"/>
    <row r="26" spans="1:4">
      <c r="A26" t="s">
        <v>108</v>
      </c>
      <c r="D26">
        <v>1412.72</v>
      </c>
    </row>
    <row r="27" spans="1:4">
      <c r="A27" t="s">
        <v>109</v>
      </c>
      <c r="D27">
        <v>2146</v>
      </c>
    </row>
    <row r="28" spans="1:4">
      <c r="A28" t="s">
        <v>110</v>
      </c>
      <c r="D28">
        <f>SUBTOTAL(9,D26:D27)</f>
        <v>3558.72</v>
      </c>
    </row>
  </sheetData>
  <autoFilter ref="A1:J17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111</v>
      </c>
      <c r="B1" s="2" t="s">
        <v>112</v>
      </c>
      <c r="C1" s="2" t="s">
        <v>113</v>
      </c>
      <c r="D1" s="2" t="s">
        <v>114</v>
      </c>
      <c r="E1" s="2" t="s">
        <v>115</v>
      </c>
      <c r="F1" s="2" t="s">
        <v>19</v>
      </c>
      <c r="G1" s="2" t="s">
        <v>20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122</v>
      </c>
      <c r="O1" s="2" t="s">
        <v>123</v>
      </c>
      <c r="P1" s="2" t="s">
        <v>124</v>
      </c>
      <c r="Q1" s="2" t="s">
        <v>125</v>
      </c>
      <c r="R1" s="2" t="s">
        <v>126</v>
      </c>
      <c r="S1" s="2" t="s">
        <v>127</v>
      </c>
      <c r="T1" s="2" t="s">
        <v>128</v>
      </c>
      <c r="U1" s="2" t="s">
        <v>129</v>
      </c>
    </row>
    <row r="2" s="1" customFormat="1" spans="1:21">
      <c r="A2" s="1" t="s">
        <v>62</v>
      </c>
      <c r="B2" s="1" t="s">
        <v>130</v>
      </c>
      <c r="C2" s="1" t="s">
        <v>131</v>
      </c>
      <c r="D2" s="1" t="s">
        <v>60</v>
      </c>
      <c r="E2" s="1" t="s">
        <v>63</v>
      </c>
      <c r="F2" s="1" t="s">
        <v>130</v>
      </c>
      <c r="G2" s="1" t="s">
        <v>132</v>
      </c>
      <c r="H2" s="1" t="s">
        <v>133</v>
      </c>
      <c r="I2" s="1" t="s">
        <v>67</v>
      </c>
      <c r="J2" s="1" t="s">
        <v>134</v>
      </c>
      <c r="K2" s="1" t="s">
        <v>67</v>
      </c>
      <c r="L2" s="1" t="s">
        <v>67</v>
      </c>
      <c r="M2" s="1" t="s">
        <v>135</v>
      </c>
      <c r="N2" s="1" t="s">
        <v>135</v>
      </c>
      <c r="O2" s="1" t="s">
        <v>7</v>
      </c>
      <c r="P2" s="1" t="s">
        <v>136</v>
      </c>
      <c r="Q2" s="1" t="s">
        <v>137</v>
      </c>
      <c r="R2" s="1" t="s">
        <v>138</v>
      </c>
      <c r="S2" s="1" t="s">
        <v>139</v>
      </c>
      <c r="T2" s="1" t="s">
        <v>140</v>
      </c>
      <c r="U2" s="1" t="s">
        <v>105</v>
      </c>
    </row>
    <row r="3" s="1" customFormat="1" spans="1:21">
      <c r="A3" s="1" t="s">
        <v>68</v>
      </c>
      <c r="B3" s="1" t="s">
        <v>130</v>
      </c>
      <c r="C3" s="1" t="s">
        <v>141</v>
      </c>
      <c r="D3" s="1" t="s">
        <v>60</v>
      </c>
      <c r="E3" s="1" t="s">
        <v>142</v>
      </c>
      <c r="F3" s="1" t="s">
        <v>130</v>
      </c>
      <c r="G3" s="1" t="s">
        <v>132</v>
      </c>
      <c r="H3" s="1" t="s">
        <v>133</v>
      </c>
      <c r="I3" s="1" t="s">
        <v>143</v>
      </c>
      <c r="J3" s="1" t="s">
        <v>134</v>
      </c>
      <c r="K3" s="1" t="s">
        <v>143</v>
      </c>
      <c r="L3" s="1" t="s">
        <v>143</v>
      </c>
      <c r="M3" s="1" t="s">
        <v>135</v>
      </c>
      <c r="N3" s="1" t="s">
        <v>135</v>
      </c>
      <c r="O3" s="1" t="s">
        <v>7</v>
      </c>
      <c r="P3" s="1" t="s">
        <v>136</v>
      </c>
      <c r="Q3" s="1" t="s">
        <v>137</v>
      </c>
      <c r="R3" s="1" t="s">
        <v>144</v>
      </c>
      <c r="S3" s="1" t="s">
        <v>139</v>
      </c>
      <c r="T3" s="1" t="s">
        <v>140</v>
      </c>
      <c r="U3" s="1" t="s">
        <v>105</v>
      </c>
    </row>
    <row r="4" s="1" customFormat="1" spans="1:21">
      <c r="A4" s="1" t="s">
        <v>71</v>
      </c>
      <c r="B4" s="1" t="s">
        <v>132</v>
      </c>
      <c r="C4" s="1" t="s">
        <v>145</v>
      </c>
      <c r="D4" s="1" t="s">
        <v>60</v>
      </c>
      <c r="E4" s="1" t="s">
        <v>63</v>
      </c>
      <c r="F4" s="1" t="s">
        <v>132</v>
      </c>
      <c r="G4" s="1" t="s">
        <v>146</v>
      </c>
      <c r="H4" s="1" t="s">
        <v>133</v>
      </c>
      <c r="I4" s="1" t="s">
        <v>67</v>
      </c>
      <c r="J4" s="1" t="s">
        <v>134</v>
      </c>
      <c r="K4" s="1" t="s">
        <v>67</v>
      </c>
      <c r="L4" s="1" t="s">
        <v>67</v>
      </c>
      <c r="M4" s="1" t="s">
        <v>135</v>
      </c>
      <c r="N4" s="1" t="s">
        <v>135</v>
      </c>
      <c r="O4" s="1" t="s">
        <v>7</v>
      </c>
      <c r="P4" s="1" t="s">
        <v>136</v>
      </c>
      <c r="Q4" s="1" t="s">
        <v>137</v>
      </c>
      <c r="R4" s="1" t="s">
        <v>147</v>
      </c>
      <c r="S4" s="1" t="s">
        <v>139</v>
      </c>
      <c r="T4" s="1" t="s">
        <v>140</v>
      </c>
      <c r="U4" s="1" t="s">
        <v>105</v>
      </c>
    </row>
    <row r="5" s="1" customFormat="1" spans="1:21">
      <c r="A5" s="1" t="s">
        <v>87</v>
      </c>
      <c r="B5" s="1" t="s">
        <v>132</v>
      </c>
      <c r="C5" s="1" t="s">
        <v>148</v>
      </c>
      <c r="D5" s="1" t="s">
        <v>85</v>
      </c>
      <c r="E5" s="1" t="s">
        <v>88</v>
      </c>
      <c r="F5" s="1" t="s">
        <v>132</v>
      </c>
      <c r="G5" s="1" t="s">
        <v>146</v>
      </c>
      <c r="H5" s="1" t="s">
        <v>133</v>
      </c>
      <c r="I5" s="1" t="s">
        <v>90</v>
      </c>
      <c r="J5" s="1" t="s">
        <v>134</v>
      </c>
      <c r="K5" s="1" t="s">
        <v>90</v>
      </c>
      <c r="L5" s="1" t="s">
        <v>90</v>
      </c>
      <c r="M5" s="1" t="s">
        <v>135</v>
      </c>
      <c r="N5" s="1" t="s">
        <v>135</v>
      </c>
      <c r="O5" s="1" t="s">
        <v>7</v>
      </c>
      <c r="P5" s="1" t="s">
        <v>136</v>
      </c>
      <c r="Q5" s="1" t="s">
        <v>137</v>
      </c>
      <c r="R5" s="1" t="s">
        <v>149</v>
      </c>
      <c r="S5" s="1" t="s">
        <v>139</v>
      </c>
      <c r="T5" s="1" t="s">
        <v>140</v>
      </c>
      <c r="U5" s="1" t="s">
        <v>105</v>
      </c>
    </row>
    <row r="6" s="1" customFormat="1" spans="1:21">
      <c r="A6" s="1" t="s">
        <v>72</v>
      </c>
      <c r="B6" s="1" t="s">
        <v>146</v>
      </c>
      <c r="C6" s="1" t="s">
        <v>150</v>
      </c>
      <c r="D6" s="1" t="s">
        <v>60</v>
      </c>
      <c r="E6" s="1" t="s">
        <v>63</v>
      </c>
      <c r="F6" s="1" t="s">
        <v>146</v>
      </c>
      <c r="G6" s="1" t="s">
        <v>151</v>
      </c>
      <c r="H6" s="1" t="s">
        <v>133</v>
      </c>
      <c r="I6" s="1" t="s">
        <v>67</v>
      </c>
      <c r="J6" s="1" t="s">
        <v>134</v>
      </c>
      <c r="K6" s="1" t="s">
        <v>67</v>
      </c>
      <c r="L6" s="1" t="s">
        <v>67</v>
      </c>
      <c r="M6" s="1" t="s">
        <v>135</v>
      </c>
      <c r="N6" s="1" t="s">
        <v>135</v>
      </c>
      <c r="O6" s="1" t="s">
        <v>7</v>
      </c>
      <c r="P6" s="1" t="s">
        <v>136</v>
      </c>
      <c r="Q6" s="1" t="s">
        <v>137</v>
      </c>
      <c r="R6" s="1" t="s">
        <v>152</v>
      </c>
      <c r="S6" s="1" t="s">
        <v>139</v>
      </c>
      <c r="T6" s="1" t="s">
        <v>140</v>
      </c>
      <c r="U6" s="1" t="s">
        <v>105</v>
      </c>
    </row>
    <row r="7" s="1" customFormat="1" spans="1:21">
      <c r="A7" s="1" t="s">
        <v>55</v>
      </c>
      <c r="B7" s="1" t="s">
        <v>146</v>
      </c>
      <c r="C7" s="1" t="s">
        <v>153</v>
      </c>
      <c r="D7" s="1" t="s">
        <v>154</v>
      </c>
      <c r="E7" s="1" t="s">
        <v>56</v>
      </c>
      <c r="F7" s="1" t="s">
        <v>146</v>
      </c>
      <c r="G7" s="1" t="s">
        <v>151</v>
      </c>
      <c r="H7" s="1" t="s">
        <v>133</v>
      </c>
      <c r="I7" s="1" t="s">
        <v>59</v>
      </c>
      <c r="J7" s="1" t="s">
        <v>134</v>
      </c>
      <c r="K7" s="1" t="s">
        <v>59</v>
      </c>
      <c r="L7" s="1" t="s">
        <v>59</v>
      </c>
      <c r="M7" s="1" t="s">
        <v>135</v>
      </c>
      <c r="N7" s="1" t="s">
        <v>135</v>
      </c>
      <c r="O7" s="1" t="s">
        <v>7</v>
      </c>
      <c r="P7" s="1" t="s">
        <v>136</v>
      </c>
      <c r="Q7" s="1" t="s">
        <v>137</v>
      </c>
      <c r="R7" s="1" t="s">
        <v>155</v>
      </c>
      <c r="S7" s="1" t="s">
        <v>139</v>
      </c>
      <c r="T7" s="1" t="s">
        <v>140</v>
      </c>
      <c r="U7" s="1" t="s">
        <v>105</v>
      </c>
    </row>
    <row r="8" s="1" customFormat="1" spans="1:21">
      <c r="A8" s="1" t="s">
        <v>73</v>
      </c>
      <c r="B8" s="1" t="s">
        <v>151</v>
      </c>
      <c r="C8" s="1" t="s">
        <v>156</v>
      </c>
      <c r="D8" s="1" t="s">
        <v>60</v>
      </c>
      <c r="E8" s="1" t="s">
        <v>63</v>
      </c>
      <c r="F8" s="1" t="s">
        <v>151</v>
      </c>
      <c r="G8" s="1" t="s">
        <v>157</v>
      </c>
      <c r="H8" s="1" t="s">
        <v>133</v>
      </c>
      <c r="I8" s="1" t="s">
        <v>67</v>
      </c>
      <c r="J8" s="1" t="s">
        <v>134</v>
      </c>
      <c r="K8" s="1" t="s">
        <v>67</v>
      </c>
      <c r="L8" s="1" t="s">
        <v>67</v>
      </c>
      <c r="M8" s="1" t="s">
        <v>135</v>
      </c>
      <c r="N8" s="1" t="s">
        <v>135</v>
      </c>
      <c r="O8" s="1" t="s">
        <v>7</v>
      </c>
      <c r="P8" s="1" t="s">
        <v>136</v>
      </c>
      <c r="Q8" s="1" t="s">
        <v>137</v>
      </c>
      <c r="R8" s="1" t="s">
        <v>158</v>
      </c>
      <c r="S8" s="1" t="s">
        <v>139</v>
      </c>
      <c r="T8" s="1" t="s">
        <v>140</v>
      </c>
      <c r="U8" s="1" t="s">
        <v>105</v>
      </c>
    </row>
    <row r="9" s="1" customFormat="1" spans="1:21">
      <c r="A9" s="1" t="s">
        <v>74</v>
      </c>
      <c r="B9" s="1" t="s">
        <v>157</v>
      </c>
      <c r="C9" s="1" t="s">
        <v>159</v>
      </c>
      <c r="D9" s="1" t="s">
        <v>60</v>
      </c>
      <c r="E9" s="1" t="s">
        <v>63</v>
      </c>
      <c r="F9" s="1" t="s">
        <v>157</v>
      </c>
      <c r="G9" s="1" t="s">
        <v>160</v>
      </c>
      <c r="H9" s="1" t="s">
        <v>133</v>
      </c>
      <c r="I9" s="1" t="s">
        <v>67</v>
      </c>
      <c r="J9" s="1" t="s">
        <v>134</v>
      </c>
      <c r="K9" s="1" t="s">
        <v>67</v>
      </c>
      <c r="L9" s="1" t="s">
        <v>67</v>
      </c>
      <c r="M9" s="1" t="s">
        <v>135</v>
      </c>
      <c r="N9" s="1" t="s">
        <v>135</v>
      </c>
      <c r="O9" s="1" t="s">
        <v>7</v>
      </c>
      <c r="P9" s="1" t="s">
        <v>136</v>
      </c>
      <c r="Q9" s="1" t="s">
        <v>137</v>
      </c>
      <c r="R9" s="1" t="s">
        <v>161</v>
      </c>
      <c r="S9" s="1" t="s">
        <v>139</v>
      </c>
      <c r="T9" s="1" t="s">
        <v>140</v>
      </c>
      <c r="U9" s="1" t="s">
        <v>105</v>
      </c>
    </row>
    <row r="10" s="1" customFormat="1" spans="1:21">
      <c r="A10" s="1" t="s">
        <v>48</v>
      </c>
      <c r="B10" s="1" t="s">
        <v>157</v>
      </c>
      <c r="C10" s="1" t="s">
        <v>162</v>
      </c>
      <c r="D10" s="1" t="s">
        <v>46</v>
      </c>
      <c r="E10" s="1" t="s">
        <v>50</v>
      </c>
      <c r="F10" s="1" t="s">
        <v>157</v>
      </c>
      <c r="G10" s="1" t="s">
        <v>160</v>
      </c>
      <c r="H10" s="1" t="s">
        <v>133</v>
      </c>
      <c r="I10" s="1" t="s">
        <v>52</v>
      </c>
      <c r="J10" s="1" t="s">
        <v>134</v>
      </c>
      <c r="K10" s="1" t="s">
        <v>52</v>
      </c>
      <c r="L10" s="1" t="s">
        <v>52</v>
      </c>
      <c r="M10" s="1" t="s">
        <v>135</v>
      </c>
      <c r="N10" s="1" t="s">
        <v>135</v>
      </c>
      <c r="O10" s="1" t="s">
        <v>7</v>
      </c>
      <c r="P10" s="1" t="s">
        <v>136</v>
      </c>
      <c r="Q10" s="1" t="s">
        <v>137</v>
      </c>
      <c r="R10" s="1" t="s">
        <v>163</v>
      </c>
      <c r="S10" s="1" t="s">
        <v>139</v>
      </c>
      <c r="T10" s="1" t="s">
        <v>140</v>
      </c>
      <c r="U10" s="1" t="s">
        <v>105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2022-04-12T02:35:58Z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2B70351800C0469985DC60F1E1D0AFE9</vt:lpwstr>
  </property>
  <property fmtid="{D5CDD505-2E9C-101B-9397-08002B2CF9AE}" pid="3" name="KSOProductBuildVer">
    <vt:lpwstr>2052-11.1.0.11636</vt:lpwstr>
  </property>
</Properties>
</file>