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<sst xmlns="http://schemas.openxmlformats.org/spreadsheetml/2006/main" count="394" uniqueCount="158">
  <si>
    <t>去哪儿网酒店预付对账单</t>
  </si>
  <si>
    <t>供应商名称：</t>
  </si>
  <si>
    <t>遇见时光</t>
  </si>
  <si>
    <t>结算周期：</t>
  </si>
  <si>
    <t>2022-04-10至2022-04-11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</si>
  <si>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</si>
  <si>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</si>
  <si>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</si>
  <si>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</si>
  <si>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</si>
  <si>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</si>
  <si>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</si>
  <si>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</si>
  <si>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</si>
  <si>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</si>
  <si>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</si>
  <si>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</si>
  <si>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</si>
  <si>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</si>
  <si>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</si>
  <si>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¥1,079.00</t>
  </si>
  <si>
    <t>¥144.00</t>
  </si>
  <si>
    <t>¥935.00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</si>
  <si>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</si>
  <si>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</si>
  <si>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</si>
  <si>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</si>
  <si>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</si>
  <si>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</si>
  <si>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</si>
  <si>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</si>
  <si>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</si>
  <si>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</si>
  <si>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</si>
  <si>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</si>
  <si>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</si>
  <si>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</si>
  <si>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</si>
  <si>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</si>
  <si>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</si>
  <si>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</si>
  <si>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</si>
  <si>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</si>
  <si>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</si>
  <si>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</si>
  <si>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</si>
  <si>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</si>
  <si>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</si>
  <si>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</si>
  <si>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</si>
  <si>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</si>
  <si>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</si>
  <si>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</si>
  <si>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</si>
  <si>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</si>
  <si>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</si>
  <si>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</si>
  <si>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</si>
  <si>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</si>
  <si>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</si>
  <si>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</si>
  <si>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</si>
  <si>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</si>
  <si>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</si>
  <si>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</si>
  <si>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</si>
  <si>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</si>
  <si>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</si>
  <si>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</si>
  <si>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102963219690</t>
  </si>
  <si>
    <t>酒店预付</t>
  </si>
  <si>
    <t>否</t>
  </si>
  <si>
    <t>普通</t>
  </si>
  <si>
    <t>294444094</t>
  </si>
  <si>
    <t>格盟酒店(南宁五象店)</t>
  </si>
  <si>
    <t>1616855</t>
  </si>
  <si>
    <t>徐平</t>
  </si>
  <si>
    <t>2022-04-10</t>
  </si>
  <si>
    <t>2022-04-11</t>
  </si>
  <si>
    <t>¥167.00</t>
  </si>
  <si>
    <t>¥22.00</t>
  </si>
  <si>
    <t>¥145.00</t>
  </si>
  <si>
    <t>大床房(无窗)</t>
  </si>
  <si>
    <t>WEBSITE</t>
  </si>
  <si>
    <t>102963234434</t>
  </si>
  <si>
    <t>417369425</t>
  </si>
  <si>
    <t>新田御庭精品酒店</t>
  </si>
  <si>
    <t>苏超祥</t>
  </si>
  <si>
    <t>¥136.00</t>
  </si>
  <si>
    <t>¥18.00</t>
  </si>
  <si>
    <t>¥118.00</t>
  </si>
  <si>
    <t>特惠双人间</t>
  </si>
  <si>
    <t>102963696950</t>
  </si>
  <si>
    <t>389890269</t>
  </si>
  <si>
    <t>平昌半岛大酒店</t>
  </si>
  <si>
    <t>王彗星</t>
  </si>
  <si>
    <t>¥194.00</t>
  </si>
  <si>
    <t>¥26.00</t>
  </si>
  <si>
    <t>¥168.00</t>
  </si>
  <si>
    <t>豪华双人间A</t>
  </si>
  <si>
    <t>102963270999</t>
  </si>
  <si>
    <t>丁亮|易杰|吴攀道</t>
  </si>
  <si>
    <t>¥582.00</t>
  </si>
  <si>
    <t>¥78.00</t>
  </si>
  <si>
    <t>¥504.00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</si>
  <si>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</si>
  <si>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</si>
  <si>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</si>
  <si>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</si>
  <si>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</si>
  <si>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</si>
  <si>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</si>
  <si>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</si>
  <si>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</si>
  <si>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</si>
  <si>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</si>
  <si>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A220412100541481</t>
  </si>
  <si>
    <r>
      <t>总计：</t>
    </r>
    <r>
      <rPr>
        <sz val="10"/>
        <rFont val="Arial"/>
        <charset val="134"/>
      </rPr>
      <t>935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</si>
  <si>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</si>
  <si>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</si>
  <si>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</si>
  <si>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</si>
  <si>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</si>
  <si>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</si>
  <si>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</si>
  <si>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</si>
  <si>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</si>
  <si>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</si>
  <si>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</si>
  <si>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</si>
  <si>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</si>
  <si>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</si>
  <si>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</si>
  <si>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</si>
  <si>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</si>
  <si>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2505872</t>
  </si>
  <si>
    <t>半岛大酒店</t>
  </si>
  <si>
    <t>--</t>
  </si>
  <si>
    <t>168.00</t>
  </si>
  <si>
    <t>RMB</t>
  </si>
  <si>
    <t>0</t>
  </si>
  <si>
    <t>0.00</t>
  </si>
  <si>
    <t>龙卷风国内直连</t>
  </si>
  <si>
    <t>2213</t>
  </si>
  <si>
    <t>2022-04-10 19:18:19</t>
  </si>
  <si>
    <t>汇智国际旅游发展有限公司</t>
  </si>
  <si>
    <t>直连</t>
  </si>
  <si>
    <t>2505868</t>
  </si>
  <si>
    <t>丁亮,易杰,吴攀道</t>
  </si>
  <si>
    <t>504.00</t>
  </si>
  <si>
    <t>2022-04-10 19:13:36</t>
  </si>
  <si>
    <t>2505750</t>
  </si>
  <si>
    <t>格盟酒店（南宁五象店）</t>
  </si>
  <si>
    <t>145.00</t>
  </si>
  <si>
    <t>2022-04-10 17:20:37</t>
  </si>
  <si>
    <t>2505601</t>
  </si>
  <si>
    <t>118.00</t>
  </si>
  <si>
    <t>2022-04-10 14:59:00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</si>
</sst>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15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12" t="s">
        <v>79</v>
      </c>
      <c r="S2" s="13" t="s">
        <v>19</v>
      </c>
      <c r="T2" s="8"/>
      <c r="U2" s="12" t="s">
        <v>19</v>
      </c>
      <c r="V2" s="12" t="s">
        <v>79</v>
      </c>
      <c r="W2" s="13" t="s">
        <v>80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7" t="s">
        <v>84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77</v>
      </c>
      <c r="O3" s="8" t="s">
        <v>77</v>
      </c>
      <c r="P3" s="8" t="s">
        <v>78</v>
      </c>
      <c r="Q3" s="8"/>
      <c r="R3" s="12" t="s">
        <v>88</v>
      </c>
      <c r="S3" s="13" t="s">
        <v>19</v>
      </c>
      <c r="T3" s="8"/>
      <c r="U3" s="12" t="s">
        <v>19</v>
      </c>
      <c r="V3" s="12" t="s">
        <v>88</v>
      </c>
      <c r="W3" s="13" t="s">
        <v>89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7" t="s">
        <v>92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1</v>
      </c>
      <c r="N4" s="8" t="s">
        <v>77</v>
      </c>
      <c r="O4" s="8" t="s">
        <v>77</v>
      </c>
      <c r="P4" s="8" t="s">
        <v>78</v>
      </c>
      <c r="Q4" s="8"/>
      <c r="R4" s="12" t="s">
        <v>96</v>
      </c>
      <c r="S4" s="13" t="s">
        <v>19</v>
      </c>
      <c r="T4" s="8"/>
      <c r="U4" s="12" t="s">
        <v>19</v>
      </c>
      <c r="V4" s="12" t="s">
        <v>96</v>
      </c>
      <c r="W4" s="13" t="s">
        <v>97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7" t="s">
        <v>100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93</v>
      </c>
      <c r="H5" s="8" t="s">
        <v>94</v>
      </c>
      <c r="I5" s="8" t="s">
        <v>75</v>
      </c>
      <c r="J5" s="8" t="s">
        <v>2</v>
      </c>
      <c r="K5" s="8" t="s">
        <v>101</v>
      </c>
      <c r="L5" s="8">
        <v>3</v>
      </c>
      <c r="M5" s="8">
        <v>1</v>
      </c>
      <c r="N5" s="8" t="s">
        <v>77</v>
      </c>
      <c r="O5" s="8" t="s">
        <v>77</v>
      </c>
      <c r="P5" s="8" t="s">
        <v>78</v>
      </c>
      <c r="Q5" s="8"/>
      <c r="R5" s="12" t="s">
        <v>102</v>
      </c>
      <c r="S5" s="13" t="s">
        <v>19</v>
      </c>
      <c r="T5" s="8"/>
      <c r="U5" s="12" t="s">
        <v>19</v>
      </c>
      <c r="V5" s="12" t="s">
        <v>102</v>
      </c>
      <c r="W5" s="13" t="s">
        <v>103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104</v>
      </c>
      <c r="AD5" t="s">
        <v>6</v>
      </c>
      <c r="AE5" t="s">
        <v>99</v>
      </c>
      <c r="AF5" t="s">
        <v>83</v>
      </c>
      <c r="AG5" t="s">
        <v>71</v>
      </c>
      <c r="AH5" t="s">
        <v>19</v>
      </c>
    </row>
    <row r="6" customHeight="1" spans="1:32">
      <c r="A6" s="11" t="s">
        <v>105</v>
      </c>
      <c r="B6" s="11"/>
      <c r="C6" s="11" t="s">
        <v>106</v>
      </c>
      <c r="D6" s="11"/>
      <c r="E6" s="11"/>
      <c r="F6" s="11"/>
      <c r="G6" s="11" t="s">
        <v>106</v>
      </c>
      <c r="H6" s="11" t="s">
        <v>106</v>
      </c>
      <c r="I6" s="11" t="s">
        <v>106</v>
      </c>
      <c r="J6" s="11" t="s">
        <v>106</v>
      </c>
      <c r="K6" s="11" t="s">
        <v>106</v>
      </c>
      <c r="L6" s="11" t="s">
        <v>106</v>
      </c>
      <c r="M6" s="11" t="s">
        <v>106</v>
      </c>
      <c r="N6" s="11" t="s">
        <v>106</v>
      </c>
      <c r="O6" s="11" t="s">
        <v>106</v>
      </c>
      <c r="P6" s="11" t="s">
        <v>106</v>
      </c>
      <c r="Q6" s="11"/>
      <c r="R6" s="14" t="s">
        <v>20</v>
      </c>
      <c r="S6" s="14" t="s">
        <v>19</v>
      </c>
      <c r="T6" s="11" t="s">
        <v>106</v>
      </c>
      <c r="U6" s="14"/>
      <c r="V6" s="14" t="s">
        <v>20</v>
      </c>
      <c r="W6" s="14" t="s">
        <v>21</v>
      </c>
      <c r="X6" s="14"/>
      <c r="Y6" s="14"/>
      <c r="Z6" s="14"/>
      <c r="AA6" s="11"/>
      <c r="AB6" s="14"/>
      <c r="AC6" s="11"/>
      <c r="AD6" s="11" t="s">
        <v>106</v>
      </c>
      <c r="AE6" s="11"/>
      <c r="AF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</v>
      </c>
      <c r="B1" s="4" t="s">
        <v>108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109</v>
      </c>
      <c r="H1" s="4" t="s">
        <v>110</v>
      </c>
      <c r="I1" s="4" t="s">
        <v>13</v>
      </c>
      <c r="J1" s="4" t="s">
        <v>17</v>
      </c>
      <c r="K1" s="4" t="s">
        <v>18</v>
      </c>
      <c r="L1" s="10" t="s">
        <v>111</v>
      </c>
      <c r="M1" s="4" t="s">
        <v>112</v>
      </c>
      <c r="N1" s="4" t="s">
        <v>113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115</v>
      </c>
    </row>
    <row r="2" ht="14.25" customHeight="1" spans="1:9">
      <c r="A2" s="7" t="s">
        <v>69</v>
      </c>
      <c r="B2" s="8" t="s">
        <v>77</v>
      </c>
      <c r="C2" s="8" t="s">
        <v>78</v>
      </c>
      <c r="D2" s="3">
        <v>145</v>
      </c>
      <c r="E2" t="str">
        <f>VLOOKUP(A2,HOP!A:L,12,0)</f>
        <v>145.00</v>
      </c>
      <c r="F2" t="str">
        <f>VLOOKUP(A2,HOP!A:C,3,0)</f>
        <v>2505750</v>
      </c>
      <c r="G2">
        <f>D2-E2</f>
        <v>0</v>
      </c>
      <c r="H2" t="str">
        <f>$H$1&amp;F2</f>
        <v>，2505750</v>
      </c>
      <c r="I2" t="str">
        <f>VLOOKUP(A2,HOP!A:U,21,0)</f>
        <v>直连</v>
      </c>
    </row>
    <row r="3" ht="14.25" customHeight="1" spans="1:9">
      <c r="A3" s="7" t="s">
        <v>84</v>
      </c>
      <c r="B3" s="8" t="s">
        <v>77</v>
      </c>
      <c r="C3" s="8" t="s">
        <v>78</v>
      </c>
      <c r="D3" s="3">
        <v>118</v>
      </c>
      <c r="E3" t="str">
        <f>VLOOKUP(A3,HOP!A:L,12,0)</f>
        <v>118.00</v>
      </c>
      <c r="F3" t="str">
        <f>VLOOKUP(A3,HOP!A:C,3,0)</f>
        <v>2505601</v>
      </c>
      <c r="G3">
        <f>D3-E3</f>
        <v>0</v>
      </c>
      <c r="H3" t="str">
        <f>$H$1&amp;F3</f>
        <v>，2505601</v>
      </c>
      <c r="I3" t="str">
        <f>VLOOKUP(A3,HOP!A:U,21,0)</f>
        <v>直连</v>
      </c>
    </row>
    <row r="4" ht="14.25" customHeight="1" spans="1:9">
      <c r="A4" s="7" t="s">
        <v>92</v>
      </c>
      <c r="B4" s="8" t="s">
        <v>77</v>
      </c>
      <c r="C4" s="8" t="s">
        <v>78</v>
      </c>
      <c r="D4" s="3">
        <v>168</v>
      </c>
      <c r="E4" t="str">
        <f>VLOOKUP(A4,HOP!A:L,12,0)</f>
        <v>168.00</v>
      </c>
      <c r="F4" t="str">
        <f>VLOOKUP(A4,HOP!A:C,3,0)</f>
        <v>2505872</v>
      </c>
      <c r="G4">
        <f>D4-E4</f>
        <v>0</v>
      </c>
      <c r="H4" t="str">
        <f>$H$1&amp;F4</f>
        <v>，2505872</v>
      </c>
      <c r="I4" t="str">
        <f>VLOOKUP(A4,HOP!A:U,21,0)</f>
        <v>直连</v>
      </c>
    </row>
    <row r="5" ht="14.25" customHeight="1" spans="1:9">
      <c r="A5" s="7" t="s">
        <v>100</v>
      </c>
      <c r="B5" s="8" t="s">
        <v>77</v>
      </c>
      <c r="C5" s="8" t="s">
        <v>78</v>
      </c>
      <c r="D5" s="3">
        <v>504</v>
      </c>
      <c r="E5" t="str">
        <f>VLOOKUP(A5,HOP!A:L,12,0)</f>
        <v>504.00</v>
      </c>
      <c r="F5" t="str">
        <f>VLOOKUP(A5,HOP!A:C,3,0)</f>
        <v>2505868</v>
      </c>
      <c r="G5">
        <f>D5-E5</f>
        <v>0</v>
      </c>
      <c r="H5" t="str">
        <f>$H$1&amp;F5</f>
        <v>，2505868</v>
      </c>
      <c r="I5" t="str">
        <f>VLOOKUP(A5,HOP!A:U,21,0)</f>
        <v>直连</v>
      </c>
    </row>
    <row r="7" spans="4:4">
      <c r="D7" s="3">
        <f>SUM(D2:D6)</f>
        <v>935</v>
      </c>
    </row>
    <row r="8" ht="14.25" spans="4:4">
      <c r="D8" s="9" t="s">
        <v>22</v>
      </c>
    </row>
    <row r="11" spans="1:1">
      <c r="A11" t="s">
        <v>116</v>
      </c>
    </row>
    <row r="12" spans="1:1">
      <c r="A12" s="6" t="s">
        <v>117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118</v>
      </c>
      <c r="B1" s="2" t="s">
        <v>119</v>
      </c>
      <c r="C1" s="2" t="s">
        <v>120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  <c r="U1" s="2" t="s">
        <v>134</v>
      </c>
    </row>
    <row r="2" s="1" customFormat="1" spans="1:21">
      <c r="A2" s="1" t="s">
        <v>92</v>
      </c>
      <c r="B2" s="1" t="s">
        <v>77</v>
      </c>
      <c r="C2" s="1" t="s">
        <v>135</v>
      </c>
      <c r="D2" s="1" t="s">
        <v>136</v>
      </c>
      <c r="E2" s="1" t="s">
        <v>95</v>
      </c>
      <c r="F2" s="1" t="s">
        <v>77</v>
      </c>
      <c r="G2" s="1" t="s">
        <v>78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71</v>
      </c>
      <c r="T2" s="1" t="s">
        <v>145</v>
      </c>
      <c r="U2" s="1" t="s">
        <v>146</v>
      </c>
    </row>
    <row r="3" s="1" customFormat="1" spans="1:21">
      <c r="A3" s="1" t="s">
        <v>100</v>
      </c>
      <c r="B3" s="1" t="s">
        <v>77</v>
      </c>
      <c r="C3" s="1" t="s">
        <v>147</v>
      </c>
      <c r="D3" s="1" t="s">
        <v>136</v>
      </c>
      <c r="E3" s="1" t="s">
        <v>148</v>
      </c>
      <c r="F3" s="1" t="s">
        <v>77</v>
      </c>
      <c r="G3" s="1" t="s">
        <v>78</v>
      </c>
      <c r="H3" s="1" t="s">
        <v>137</v>
      </c>
      <c r="I3" s="1" t="s">
        <v>149</v>
      </c>
      <c r="J3" s="1" t="s">
        <v>139</v>
      </c>
      <c r="K3" s="1" t="s">
        <v>149</v>
      </c>
      <c r="L3" s="1" t="s">
        <v>149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150</v>
      </c>
      <c r="S3" s="1" t="s">
        <v>71</v>
      </c>
      <c r="T3" s="1" t="s">
        <v>145</v>
      </c>
      <c r="U3" s="1" t="s">
        <v>146</v>
      </c>
    </row>
    <row r="4" s="1" customFormat="1" spans="1:21">
      <c r="A4" s="1" t="s">
        <v>69</v>
      </c>
      <c r="B4" s="1" t="s">
        <v>77</v>
      </c>
      <c r="C4" s="1" t="s">
        <v>151</v>
      </c>
      <c r="D4" s="1" t="s">
        <v>152</v>
      </c>
      <c r="E4" s="1" t="s">
        <v>76</v>
      </c>
      <c r="F4" s="1" t="s">
        <v>77</v>
      </c>
      <c r="G4" s="1" t="s">
        <v>78</v>
      </c>
      <c r="H4" s="1" t="s">
        <v>137</v>
      </c>
      <c r="I4" s="1" t="s">
        <v>153</v>
      </c>
      <c r="J4" s="1" t="s">
        <v>139</v>
      </c>
      <c r="K4" s="1" t="s">
        <v>153</v>
      </c>
      <c r="L4" s="1" t="s">
        <v>153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154</v>
      </c>
      <c r="S4" s="1" t="s">
        <v>71</v>
      </c>
      <c r="T4" s="1" t="s">
        <v>145</v>
      </c>
      <c r="U4" s="1" t="s">
        <v>146</v>
      </c>
    </row>
    <row r="5" s="1" customFormat="1" spans="1:21">
      <c r="A5" s="1" t="s">
        <v>84</v>
      </c>
      <c r="B5" s="1" t="s">
        <v>77</v>
      </c>
      <c r="C5" s="1" t="s">
        <v>155</v>
      </c>
      <c r="D5" s="1" t="s">
        <v>86</v>
      </c>
      <c r="E5" s="1" t="s">
        <v>87</v>
      </c>
      <c r="F5" s="1" t="s">
        <v>77</v>
      </c>
      <c r="G5" s="1" t="s">
        <v>78</v>
      </c>
      <c r="H5" s="1" t="s">
        <v>137</v>
      </c>
      <c r="I5" s="1" t="s">
        <v>156</v>
      </c>
      <c r="J5" s="1" t="s">
        <v>139</v>
      </c>
      <c r="K5" s="1" t="s">
        <v>156</v>
      </c>
      <c r="L5" s="1" t="s">
        <v>156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157</v>
      </c>
      <c r="S5" s="1" t="s">
        <v>71</v>
      </c>
      <c r="T5" s="1" t="s">
        <v>145</v>
      </c>
      <c r="U5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2022-04-12T02:04:02Z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BE5A84F589704E0F9A0027044326F153</vt:lpwstr>
  </property>
</Properties>
</file>