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<sst xmlns="http://schemas.openxmlformats.org/spreadsheetml/2006/main" count="291" uniqueCount="143">
  <si>
    <t>去哪儿网酒店预付对账单</t>
  </si>
  <si>
    <t>供应商名称：</t>
  </si>
  <si>
    <t>港丰国际</t>
  </si>
  <si>
    <t>结算周期：</t>
  </si>
  <si>
    <t>2022-04-04至2022-04-10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</si>
  <si>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</si>
  <si>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</si>
  <si>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</si>
  <si>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</si>
  <si>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</si>
  <si>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</si>
  <si>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</si>
  <si>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</si>
  <si>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</si>
  <si>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</si>
  <si>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</si>
  <si>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</si>
  <si>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</si>
  <si>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</si>
  <si>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</si>
  <si>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¥1,828.00</t>
  </si>
  <si>
    <t>¥174.00</t>
  </si>
  <si>
    <t>¥1,654.00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</si>
  <si>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</si>
  <si>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</si>
  <si>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</si>
  <si>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</si>
  <si>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</si>
  <si>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</si>
  <si>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</si>
  <si>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</si>
  <si>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</si>
  <si>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</si>
  <si>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</si>
  <si>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</si>
  <si>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</si>
  <si>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</si>
  <si>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</si>
  <si>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</si>
  <si>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</si>
  <si>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</si>
  <si>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</si>
  <si>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</si>
  <si>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</si>
  <si>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</si>
  <si>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</si>
  <si>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</si>
  <si>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</si>
  <si>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</si>
  <si>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</si>
  <si>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</si>
  <si>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</si>
  <si>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</si>
  <si>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</si>
  <si>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</si>
  <si>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</si>
  <si>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</si>
  <si>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</si>
  <si>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</si>
  <si>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</si>
  <si>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</si>
  <si>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</si>
  <si>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</si>
  <si>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</si>
  <si>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</si>
  <si>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</si>
  <si>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</si>
  <si>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</si>
  <si>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</si>
  <si>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702957579494</t>
  </si>
  <si>
    <t>2496385</t>
  </si>
  <si>
    <t>酒店预付</t>
  </si>
  <si>
    <t>否</t>
  </si>
  <si>
    <t>普通</t>
  </si>
  <si>
    <t>158594045</t>
  </si>
  <si>
    <t>普吉岛希尔顿阿卡迪亚温泉度假酒店 (SHA Extra Plus)</t>
  </si>
  <si>
    <t>1619975</t>
  </si>
  <si>
    <t>FAN/JIANG</t>
  </si>
  <si>
    <t>2022-04-04</t>
  </si>
  <si>
    <t>2022-04-05</t>
  </si>
  <si>
    <t>2022-04-07</t>
  </si>
  <si>
    <t>¥1,154.00</t>
  </si>
  <si>
    <t>¥112.00</t>
  </si>
  <si>
    <t>¥1,042.00</t>
  </si>
  <si>
    <t>Deluxe Plus King Room with Garden View</t>
  </si>
  <si>
    <t>WEBSITE</t>
  </si>
  <si>
    <t>702960659599</t>
  </si>
  <si>
    <t>2501177</t>
  </si>
  <si>
    <t>239345486</t>
  </si>
  <si>
    <t>南普莱恩菲尔德-皮斯卡塔韦假日酒店</t>
  </si>
  <si>
    <t>Vijay/Rajapuram</t>
  </si>
  <si>
    <t>2022-04-08</t>
  </si>
  <si>
    <t>2022-04-09</t>
  </si>
  <si>
    <t>¥674.00</t>
  </si>
  <si>
    <t>¥62.00</t>
  </si>
  <si>
    <t>¥612.00</t>
  </si>
  <si>
    <t>2 Double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</si>
  <si>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</si>
  <si>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</si>
  <si>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</si>
  <si>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</si>
  <si>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</si>
  <si>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</si>
  <si>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</si>
  <si>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</si>
  <si>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</si>
  <si>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</si>
  <si>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</si>
  <si>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A220412101945481</t>
  </si>
  <si>
    <t>A220412102003481</t>
  </si>
  <si>
    <r>
      <t>总计：</t>
    </r>
    <r>
      <rPr>
        <sz val="10"/>
        <rFont val="Arial"/>
        <charset val="134"/>
      </rPr>
      <t>1654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</si>
  <si>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</si>
  <si>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</si>
  <si>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</si>
  <si>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</si>
  <si>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</si>
  <si>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</si>
  <si>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</si>
  <si>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</si>
  <si>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</si>
  <si>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</si>
  <si>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</si>
  <si>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</si>
  <si>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</si>
  <si>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</si>
  <si>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</si>
  <si>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</si>
  <si>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</si>
  <si>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Vijay Rajapuram</t>
  </si>
  <si>
    <t>退房日周结</t>
  </si>
  <si>
    <t>612.00</t>
  </si>
  <si>
    <t>RMB</t>
  </si>
  <si>
    <t>0</t>
  </si>
  <si>
    <t>0.00</t>
  </si>
  <si>
    <t>去哪儿直连</t>
  </si>
  <si>
    <t>31</t>
  </si>
  <si>
    <t>2022-04-07 12:04:39</t>
  </si>
  <si>
    <t>汇智国际旅游发展有限公司</t>
  </si>
  <si>
    <t>直连</t>
  </si>
  <si>
    <t>FAN JIANG</t>
  </si>
  <si>
    <t>1042.00</t>
  </si>
  <si>
    <t>2022-04-04 13:24:12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</si>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</sst>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1" borderId="14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19" borderId="15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 t="s">
        <v>70</v>
      </c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71</v>
      </c>
      <c r="D3" s="5" t="s">
        <v>72</v>
      </c>
      <c r="E3" s="5" t="s">
        <v>73</v>
      </c>
      <c r="F3" s="5" t="s">
        <v>72</v>
      </c>
      <c r="G3" s="5" t="s">
        <v>88</v>
      </c>
      <c r="H3" s="6" t="s">
        <v>89</v>
      </c>
      <c r="I3" s="6" t="s">
        <v>76</v>
      </c>
      <c r="J3" s="6" t="s">
        <v>2</v>
      </c>
      <c r="K3" s="6" t="s">
        <v>90</v>
      </c>
      <c r="L3" s="6">
        <v>1</v>
      </c>
      <c r="M3" s="6">
        <v>1</v>
      </c>
      <c r="N3" s="6" t="s">
        <v>80</v>
      </c>
      <c r="O3" s="6" t="s">
        <v>91</v>
      </c>
      <c r="P3" s="6" t="s">
        <v>92</v>
      </c>
      <c r="Q3" s="6"/>
      <c r="R3" s="11" t="s">
        <v>93</v>
      </c>
      <c r="S3" s="12" t="s">
        <v>19</v>
      </c>
      <c r="T3" s="6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customHeight="1" spans="1:32">
      <c r="A4" s="10" t="s">
        <v>97</v>
      </c>
      <c r="B4" s="10"/>
      <c r="C4" s="10" t="s">
        <v>98</v>
      </c>
      <c r="D4" s="10"/>
      <c r="E4" s="10"/>
      <c r="F4" s="10"/>
      <c r="G4" s="10" t="s">
        <v>98</v>
      </c>
      <c r="H4" s="10" t="s">
        <v>98</v>
      </c>
      <c r="I4" s="10" t="s">
        <v>98</v>
      </c>
      <c r="J4" s="10" t="s">
        <v>98</v>
      </c>
      <c r="K4" s="10" t="s">
        <v>98</v>
      </c>
      <c r="L4" s="10" t="s">
        <v>98</v>
      </c>
      <c r="M4" s="10" t="s">
        <v>98</v>
      </c>
      <c r="N4" s="10" t="s">
        <v>98</v>
      </c>
      <c r="O4" s="10" t="s">
        <v>98</v>
      </c>
      <c r="P4" s="10" t="s">
        <v>98</v>
      </c>
      <c r="Q4" s="10"/>
      <c r="R4" s="13" t="s">
        <v>20</v>
      </c>
      <c r="S4" s="13" t="s">
        <v>19</v>
      </c>
      <c r="T4" s="10" t="s">
        <v>98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</v>
      </c>
      <c r="B1" s="4" t="s">
        <v>100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101</v>
      </c>
      <c r="H1" s="4" t="s">
        <v>102</v>
      </c>
      <c r="I1" s="4" t="s">
        <v>13</v>
      </c>
      <c r="J1" s="4" t="s">
        <v>17</v>
      </c>
      <c r="K1" s="4" t="s">
        <v>18</v>
      </c>
      <c r="L1" s="9" t="s">
        <v>103</v>
      </c>
      <c r="M1" s="4" t="s">
        <v>104</v>
      </c>
      <c r="N1" s="4" t="s">
        <v>105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9" sqref="A9:C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2.7142857142857" customWidth="1"/>
    <col min="7" max="7" width="9" customWidth="1"/>
    <col min="8" max="8" width="12.1428571428571" customWidth="1"/>
  </cols>
  <sheetData>
    <row r="1" spans="1:10">
      <c r="A1" s="4" t="s">
        <v>40</v>
      </c>
      <c r="B1" s="4" t="s">
        <v>53</v>
      </c>
      <c r="C1" s="4" t="s">
        <v>54</v>
      </c>
      <c r="D1" s="4" t="s">
        <v>18</v>
      </c>
      <c r="E1" s="4"/>
      <c r="F1" s="4"/>
      <c r="G1" s="4"/>
      <c r="H1" s="4" t="s">
        <v>107</v>
      </c>
      <c r="I1" s="4"/>
      <c r="J1" s="4"/>
    </row>
    <row r="2" ht="14.25" customHeight="1" spans="1:8">
      <c r="A2" s="5" t="s">
        <v>69</v>
      </c>
      <c r="B2" s="6" t="s">
        <v>79</v>
      </c>
      <c r="C2" s="6" t="s">
        <v>80</v>
      </c>
      <c r="D2" s="3">
        <v>1042</v>
      </c>
      <c r="E2" t="str">
        <f>VLOOKUP(A2,HOP!A:L,12,0)</f>
        <v>1042.00</v>
      </c>
      <c r="F2" t="str">
        <f>VLOOKUP(A2,HOP!A:C,3,0)</f>
        <v>2496385</v>
      </c>
      <c r="G2">
        <f>D2-E2</f>
        <v>0</v>
      </c>
      <c r="H2" t="str">
        <f>$H$1&amp;F2</f>
        <v>，2496385</v>
      </c>
    </row>
    <row r="3" ht="14.25" customHeight="1" spans="1:8">
      <c r="A3" s="5" t="s">
        <v>86</v>
      </c>
      <c r="B3" s="6" t="s">
        <v>91</v>
      </c>
      <c r="C3" s="6" t="s">
        <v>92</v>
      </c>
      <c r="D3" s="3">
        <v>612</v>
      </c>
      <c r="E3" t="str">
        <f>VLOOKUP(A3,HOP!A:L,12,0)</f>
        <v>612.00</v>
      </c>
      <c r="F3" t="str">
        <f>VLOOKUP(A3,HOP!A:C,3,0)</f>
        <v>2501177</v>
      </c>
      <c r="G3">
        <f>D3-E3</f>
        <v>0</v>
      </c>
      <c r="H3" t="str">
        <f>$H$1&amp;F3</f>
        <v>，2501177</v>
      </c>
    </row>
    <row r="5" spans="4:4">
      <c r="D5" s="3">
        <f>SUM(D2:D4)</f>
        <v>1654</v>
      </c>
    </row>
    <row r="6" ht="14.25" spans="4:4">
      <c r="D6" s="7" t="s">
        <v>22</v>
      </c>
    </row>
    <row r="9" spans="1:3">
      <c r="A9" t="s">
        <v>108</v>
      </c>
      <c r="C9">
        <v>1042</v>
      </c>
    </row>
    <row r="10" spans="1:3">
      <c r="A10" t="s">
        <v>109</v>
      </c>
      <c r="C10">
        <v>612</v>
      </c>
    </row>
    <row r="11" spans="1:3">
      <c r="A11" s="8" t="s">
        <v>110</v>
      </c>
      <c r="C11">
        <f>SUM(C9:C10)</f>
        <v>1654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1" t="s">
        <v>86</v>
      </c>
      <c r="B2" s="1" t="s">
        <v>80</v>
      </c>
      <c r="C2" s="1" t="s">
        <v>87</v>
      </c>
      <c r="D2" s="1" t="s">
        <v>89</v>
      </c>
      <c r="E2" s="1" t="s">
        <v>128</v>
      </c>
      <c r="F2" s="1" t="s">
        <v>91</v>
      </c>
      <c r="G2" s="1" t="s">
        <v>92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72</v>
      </c>
      <c r="T2" s="1" t="s">
        <v>137</v>
      </c>
      <c r="U2" s="1" t="s">
        <v>138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75</v>
      </c>
      <c r="E3" s="1" t="s">
        <v>139</v>
      </c>
      <c r="F3" s="1" t="s">
        <v>79</v>
      </c>
      <c r="G3" s="1" t="s">
        <v>80</v>
      </c>
      <c r="H3" s="1" t="s">
        <v>129</v>
      </c>
      <c r="I3" s="1" t="s">
        <v>140</v>
      </c>
      <c r="J3" s="1" t="s">
        <v>131</v>
      </c>
      <c r="K3" s="1" t="s">
        <v>140</v>
      </c>
      <c r="L3" s="1" t="s">
        <v>140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141</v>
      </c>
      <c r="S3" s="1" t="s">
        <v>72</v>
      </c>
      <c r="T3" s="1" t="s">
        <v>137</v>
      </c>
      <c r="U3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7AFB2DDF984A4141829568F8B50C5D4B</vt:lpwstr>
  </property>
</Properties>
</file>