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对账!$A$1:$J$34</definedName>
  </definedNames>
  <calcPr calcId="144525" concurrentCalc="0"/>
</workbook>
</file>

<file path=xl/sharedStrings.xml><?xml version="1.0" encoding="utf-8"?>
<sst xmlns="http://schemas.openxmlformats.org/spreadsheetml/2006/main" count="890" uniqueCount="221">
  <si>
    <t>同程旅行对账单
(账期：20220404-20220410)</t>
  </si>
  <si>
    <t>应付房费总金额</t>
  </si>
  <si>
    <t>应付罚金总金额</t>
  </si>
  <si>
    <t>调整项</t>
  </si>
  <si>
    <t>币种</t>
  </si>
  <si>
    <t>应付合计</t>
  </si>
  <si>
    <t>6934.56</t>
  </si>
  <si>
    <t>0.00</t>
  </si>
  <si>
    <t>CNY</t>
  </si>
  <si>
    <t>贵阳溪山里酒店</t>
  </si>
  <si>
    <t/>
  </si>
  <si>
    <t>小计:352.00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</si>
  <si>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</si>
  <si>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</si>
  <si>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</si>
  <si>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</si>
  <si>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</si>
  <si>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</si>
  <si>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</si>
  <si>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</si>
  <si>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原始卖价</t>
  </si>
  <si>
    <t>协议结算价</t>
  </si>
  <si>
    <t>应付房费</t>
  </si>
  <si>
    <t>1387192584</t>
  </si>
  <si>
    <t>178666</t>
  </si>
  <si>
    <t>祝光洪</t>
  </si>
  <si>
    <t>高级大床房</t>
  </si>
  <si>
    <t>2022/04/07</t>
  </si>
  <si>
    <t>2022/04/08</t>
  </si>
  <si>
    <t>1.00</t>
  </si>
  <si>
    <t>352.00</t>
  </si>
  <si>
    <t>英德石头酒店</t>
  </si>
  <si>
    <t>小计:1218.08</t>
  </si>
  <si>
    <t>1382459813</t>
  </si>
  <si>
    <t>黄鹏</t>
  </si>
  <si>
    <t>湖景大床房</t>
  </si>
  <si>
    <t>2022/04/03</t>
  </si>
  <si>
    <t>2022/04/04</t>
  </si>
  <si>
    <t>221.72</t>
  </si>
  <si>
    <t>1379170022</t>
  </si>
  <si>
    <t>钟祯毅</t>
  </si>
  <si>
    <t>独栋私家泡池双床房</t>
  </si>
  <si>
    <t>2022/04/05</t>
  </si>
  <si>
    <t>2.00</t>
  </si>
  <si>
    <t>774.64</t>
  </si>
  <si>
    <t>1388283680</t>
  </si>
  <si>
    <t>吴彬</t>
  </si>
  <si>
    <t>2022/04/09</t>
  </si>
  <si>
    <t>广州知祥酒店公寓</t>
  </si>
  <si>
    <t>小计:984.00</t>
  </si>
  <si>
    <t>1386112788</t>
  </si>
  <si>
    <t>孙源</t>
  </si>
  <si>
    <t>标准大床房</t>
  </si>
  <si>
    <t>120.00</t>
  </si>
  <si>
    <t>1386502930</t>
  </si>
  <si>
    <t>陈懿</t>
  </si>
  <si>
    <t>96.00</t>
  </si>
  <si>
    <t>1386733002</t>
  </si>
  <si>
    <t>熊洲龙</t>
  </si>
  <si>
    <t>1386737008</t>
  </si>
  <si>
    <t>李战海</t>
  </si>
  <si>
    <t>1386858371</t>
  </si>
  <si>
    <t>沈辉</t>
  </si>
  <si>
    <t>1387858387</t>
  </si>
  <si>
    <t>1387868042</t>
  </si>
  <si>
    <t>盘氏省</t>
  </si>
  <si>
    <t>1387881605</t>
  </si>
  <si>
    <t>黄舜尧</t>
  </si>
  <si>
    <t>1387903133</t>
  </si>
  <si>
    <t>熊建利</t>
  </si>
  <si>
    <t>舟山新海景大酒店</t>
  </si>
  <si>
    <t>小计:520.00</t>
  </si>
  <si>
    <t>1386542163</t>
  </si>
  <si>
    <t>金百梅</t>
  </si>
  <si>
    <t>商务双床房</t>
  </si>
  <si>
    <t>260.00</t>
  </si>
  <si>
    <t>江再杰</t>
  </si>
  <si>
    <t>格林豪泰酒店(东至丽山秀水店)</t>
  </si>
  <si>
    <t>小计:700.00</t>
  </si>
  <si>
    <t>1383150213</t>
  </si>
  <si>
    <t>柯志涛</t>
  </si>
  <si>
    <t>1.8m商务大床房</t>
  </si>
  <si>
    <t>140.00</t>
  </si>
  <si>
    <t>1385457262</t>
  </si>
  <si>
    <t>尚飞</t>
  </si>
  <si>
    <t>2022/04/06</t>
  </si>
  <si>
    <t>1386631762</t>
  </si>
  <si>
    <t>1387830339</t>
  </si>
  <si>
    <t>1388957208</t>
  </si>
  <si>
    <t>2022/04/10</t>
  </si>
  <si>
    <t>合作诺桑洲际酒店</t>
  </si>
  <si>
    <t>小计:3029.00</t>
  </si>
  <si>
    <t>1382344284</t>
  </si>
  <si>
    <t>袁恒宇</t>
  </si>
  <si>
    <t>商务大床房</t>
  </si>
  <si>
    <t>225.00</t>
  </si>
  <si>
    <t>尚鋆</t>
  </si>
  <si>
    <t>1382523572</t>
  </si>
  <si>
    <t>当子草</t>
  </si>
  <si>
    <t>商务标间</t>
  </si>
  <si>
    <t>205.00</t>
  </si>
  <si>
    <t>1384282356</t>
  </si>
  <si>
    <t>仁欠当知</t>
  </si>
  <si>
    <t>1384683910</t>
  </si>
  <si>
    <t>才让东代</t>
  </si>
  <si>
    <t>1385756639</t>
  </si>
  <si>
    <t>普化扎西</t>
  </si>
  <si>
    <t>1385819716</t>
  </si>
  <si>
    <t>蒋琦</t>
  </si>
  <si>
    <t>1385900409</t>
  </si>
  <si>
    <t>陈平</t>
  </si>
  <si>
    <t>1386040114</t>
  </si>
  <si>
    <t>陈晓倩</t>
  </si>
  <si>
    <t>1386779367</t>
  </si>
  <si>
    <t>曲江扎西</t>
  </si>
  <si>
    <t>1387113642</t>
  </si>
  <si>
    <t>1387138318</t>
  </si>
  <si>
    <t>204.00</t>
  </si>
  <si>
    <t>1389131951</t>
  </si>
  <si>
    <t>刘万里</t>
  </si>
  <si>
    <t>1389412880</t>
  </si>
  <si>
    <t>魏丽媛</t>
  </si>
  <si>
    <t>ES成享国际公寓(佛山金融高新区地铁站)</t>
  </si>
  <si>
    <t>小计:131.48</t>
  </si>
  <si>
    <t>1388258127</t>
  </si>
  <si>
    <t>伍东成</t>
  </si>
  <si>
    <t>豪华大床房</t>
  </si>
  <si>
    <t>131.48</t>
  </si>
  <si>
    <t>，</t>
  </si>
  <si>
    <t>202204072305110022</t>
  </si>
  <si>
    <t>202204070838490020</t>
  </si>
  <si>
    <t>202204070835130021</t>
  </si>
  <si>
    <t>202204071323490020</t>
  </si>
  <si>
    <t>202204071328320020</t>
  </si>
  <si>
    <t>202204071602270020</t>
  </si>
  <si>
    <t>202204081257400025</t>
  </si>
  <si>
    <t>202204081304150021</t>
  </si>
  <si>
    <t>202204081321440021</t>
  </si>
  <si>
    <t>202204081348090021</t>
  </si>
  <si>
    <t>202204031820220020</t>
  </si>
  <si>
    <t>202204032134510020</t>
  </si>
  <si>
    <t>202204051019290022</t>
  </si>
  <si>
    <t>202204051853240021</t>
  </si>
  <si>
    <t>202204061733090022</t>
  </si>
  <si>
    <t>202204061832290022</t>
  </si>
  <si>
    <t>202204062009470022</t>
  </si>
  <si>
    <t>202204062256220022</t>
  </si>
  <si>
    <t>202204071422000021</t>
  </si>
  <si>
    <t>202204072132210022</t>
  </si>
  <si>
    <t>202204121120360022</t>
  </si>
  <si>
    <t>202204091541470025</t>
  </si>
  <si>
    <t>202204092128130020</t>
  </si>
  <si>
    <t>202204082114590020</t>
  </si>
  <si>
    <t xml:space="preserve">A220412114209481 </t>
  </si>
  <si>
    <t>房集：i220412114133 4496.48元</t>
  </si>
  <si>
    <t>总计：6934.56元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</si>
  <si>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</si>
  <si>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</si>
  <si>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</si>
  <si>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</si>
  <si>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</si>
  <si>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</si>
  <si>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</si>
  <si>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</si>
  <si>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</si>
  <si>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</si>
  <si>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</si>
  <si>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</si>
  <si>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</si>
  <si>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</si>
  <si>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</si>
  <si>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</si>
  <si>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</si>
  <si>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</si>
  <si>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</si>
  <si>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2022-04-09</t>
  </si>
  <si>
    <t>2504019</t>
  </si>
  <si>
    <t>2022-04-10</t>
  </si>
  <si>
    <t>退房日周结</t>
  </si>
  <si>
    <t>RMB</t>
  </si>
  <si>
    <t>0</t>
  </si>
  <si>
    <t>同程艺龙国内酒店EBK</t>
  </si>
  <si>
    <t>3703</t>
  </si>
  <si>
    <t>2022-04-09 12:00:07</t>
  </si>
  <si>
    <t>否</t>
  </si>
  <si>
    <t>广州汇登信息科技有限公司</t>
  </si>
  <si>
    <t>直采</t>
  </si>
  <si>
    <t>2022-04-08</t>
  </si>
  <si>
    <t>2503539</t>
  </si>
  <si>
    <t>英德英石园石头酒店</t>
  </si>
  <si>
    <t>2022-04-08 21:46:49</t>
  </si>
  <si>
    <t>2502942</t>
  </si>
  <si>
    <t>2022-04-08 12:27:15</t>
  </si>
  <si>
    <t>2022-04-07</t>
  </si>
  <si>
    <t>2501099</t>
  </si>
  <si>
    <t>2022-04-07 11:24:24</t>
  </si>
  <si>
    <t>2500964</t>
  </si>
  <si>
    <t>金百梅,江再杰</t>
  </si>
  <si>
    <t>520.00</t>
  </si>
  <si>
    <t>2022-04-07 09:38:51</t>
  </si>
  <si>
    <t>2022-04-06</t>
  </si>
  <si>
    <t>2499504</t>
  </si>
  <si>
    <t>2022-04-06 11:18:50</t>
  </si>
  <si>
    <t>2022-04-04</t>
  </si>
  <si>
    <t>2496666</t>
  </si>
  <si>
    <t>2022-04-05</t>
  </si>
  <si>
    <t>2022-04-04 11:03:10</t>
  </si>
  <si>
    <t>2022-04-03</t>
  </si>
  <si>
    <t>2496085</t>
  </si>
  <si>
    <t>2022-04-03 20:24:42</t>
  </si>
  <si>
    <t>1380314781</t>
  </si>
  <si>
    <t>2022-04-02</t>
  </si>
  <si>
    <t>2494138</t>
  </si>
  <si>
    <t>景洪泊度·森氧VILLA全景度假客栈</t>
  </si>
  <si>
    <t>桂晶晶</t>
  </si>
  <si>
    <t>5360.00</t>
  </si>
  <si>
    <t>-5360</t>
  </si>
  <si>
    <t>2022-04-02 08:33:40</t>
  </si>
  <si>
    <t>2022-03-31</t>
  </si>
  <si>
    <t>2492410</t>
  </si>
  <si>
    <t>2022-03-31 23:44:27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</si>
</sst>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6" fillId="17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0" borderId="3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58"/>
  <sheetViews>
    <sheetView workbookViewId="0">
      <selection activeCell="F6" sqref="F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10" spans="2:12">
      <c r="B10" s="3" t="s">
        <v>9</v>
      </c>
      <c r="C10" s="3" t="s">
        <v>10</v>
      </c>
      <c r="D10" s="3" t="s">
        <v>10</v>
      </c>
      <c r="E10" s="3" t="s">
        <v>10</v>
      </c>
      <c r="F10" s="3" t="s">
        <v>11</v>
      </c>
      <c r="G10" s="3" t="s">
        <v>10</v>
      </c>
      <c r="H10" s="3" t="s">
        <v>10</v>
      </c>
      <c r="I10" s="3" t="s">
        <v>10</v>
      </c>
      <c r="J10" s="3" t="s">
        <v>10</v>
      </c>
      <c r="K10" s="3" t="s">
        <v>10</v>
      </c>
      <c r="L10" s="3" t="s">
        <v>10</v>
      </c>
    </row>
    <row r="11" spans="2:12"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18</v>
      </c>
      <c r="I11" s="3" t="s">
        <v>19</v>
      </c>
      <c r="J11" s="3" t="s">
        <v>4</v>
      </c>
      <c r="K11" s="3" t="s">
        <v>20</v>
      </c>
      <c r="L11" s="3" t="s">
        <v>21</v>
      </c>
    </row>
    <row r="12" spans="2:12">
      <c r="B12" t="s">
        <v>22</v>
      </c>
      <c r="C12" t="s">
        <v>23</v>
      </c>
      <c r="D12" t="s">
        <v>24</v>
      </c>
      <c r="E12" t="s">
        <v>25</v>
      </c>
      <c r="F12" t="s">
        <v>26</v>
      </c>
      <c r="G12" t="s">
        <v>27</v>
      </c>
      <c r="H12" t="s">
        <v>28</v>
      </c>
      <c r="I12" t="s">
        <v>29</v>
      </c>
      <c r="J12" t="s">
        <v>8</v>
      </c>
      <c r="K12" t="s">
        <v>10</v>
      </c>
      <c r="L12" t="s">
        <v>30</v>
      </c>
    </row>
    <row r="13" spans="2:12">
      <c r="B13" s="3" t="s">
        <v>31</v>
      </c>
      <c r="C13" s="3" t="s">
        <v>10</v>
      </c>
      <c r="D13" s="3" t="s">
        <v>10</v>
      </c>
      <c r="E13" s="3" t="s">
        <v>10</v>
      </c>
      <c r="F13" s="3" t="s">
        <v>32</v>
      </c>
      <c r="G13" s="3" t="s">
        <v>10</v>
      </c>
      <c r="H13" s="3" t="s">
        <v>10</v>
      </c>
      <c r="I13" s="3" t="s">
        <v>10</v>
      </c>
      <c r="J13" s="3" t="s">
        <v>10</v>
      </c>
      <c r="K13" s="3" t="s">
        <v>10</v>
      </c>
      <c r="L13" s="3" t="s">
        <v>10</v>
      </c>
    </row>
    <row r="14" spans="2:12">
      <c r="B14" s="3" t="s">
        <v>12</v>
      </c>
      <c r="C14" s="3" t="s">
        <v>13</v>
      </c>
      <c r="D14" s="3" t="s">
        <v>14</v>
      </c>
      <c r="E14" s="3" t="s">
        <v>15</v>
      </c>
      <c r="F14" s="3" t="s">
        <v>16</v>
      </c>
      <c r="G14" s="3" t="s">
        <v>17</v>
      </c>
      <c r="H14" s="3" t="s">
        <v>18</v>
      </c>
      <c r="I14" s="3" t="s">
        <v>19</v>
      </c>
      <c r="J14" s="3" t="s">
        <v>4</v>
      </c>
      <c r="K14" s="3" t="s">
        <v>20</v>
      </c>
      <c r="L14" s="3" t="s">
        <v>21</v>
      </c>
    </row>
    <row r="15" spans="2:12">
      <c r="B15" t="s">
        <v>22</v>
      </c>
      <c r="C15" t="s">
        <v>33</v>
      </c>
      <c r="D15" t="s">
        <v>10</v>
      </c>
      <c r="E15" t="s">
        <v>34</v>
      </c>
      <c r="F15" t="s">
        <v>35</v>
      </c>
      <c r="G15" t="s">
        <v>36</v>
      </c>
      <c r="H15" t="s">
        <v>37</v>
      </c>
      <c r="I15" t="s">
        <v>29</v>
      </c>
      <c r="J15" t="s">
        <v>8</v>
      </c>
      <c r="K15" t="s">
        <v>10</v>
      </c>
      <c r="L15" t="s">
        <v>38</v>
      </c>
    </row>
    <row r="16" spans="2:12">
      <c r="B16" t="s">
        <v>22</v>
      </c>
      <c r="C16" t="s">
        <v>39</v>
      </c>
      <c r="D16" t="s">
        <v>10</v>
      </c>
      <c r="E16" t="s">
        <v>40</v>
      </c>
      <c r="F16" t="s">
        <v>41</v>
      </c>
      <c r="G16" t="s">
        <v>36</v>
      </c>
      <c r="H16" t="s">
        <v>42</v>
      </c>
      <c r="I16" t="s">
        <v>43</v>
      </c>
      <c r="J16" t="s">
        <v>8</v>
      </c>
      <c r="K16" t="s">
        <v>10</v>
      </c>
      <c r="L16" t="s">
        <v>44</v>
      </c>
    </row>
    <row r="17" spans="2:12">
      <c r="B17" t="s">
        <v>22</v>
      </c>
      <c r="C17" t="s">
        <v>45</v>
      </c>
      <c r="D17" t="s">
        <v>10</v>
      </c>
      <c r="E17" t="s">
        <v>46</v>
      </c>
      <c r="F17" t="s">
        <v>35</v>
      </c>
      <c r="G17" t="s">
        <v>28</v>
      </c>
      <c r="H17" t="s">
        <v>47</v>
      </c>
      <c r="I17" t="s">
        <v>29</v>
      </c>
      <c r="J17" t="s">
        <v>8</v>
      </c>
      <c r="K17" t="s">
        <v>10</v>
      </c>
      <c r="L17" t="s">
        <v>38</v>
      </c>
    </row>
    <row r="18" spans="2:12">
      <c r="B18" s="3" t="s">
        <v>48</v>
      </c>
      <c r="C18" s="3" t="s">
        <v>10</v>
      </c>
      <c r="D18" s="3" t="s">
        <v>10</v>
      </c>
      <c r="E18" s="3" t="s">
        <v>10</v>
      </c>
      <c r="F18" s="3" t="s">
        <v>49</v>
      </c>
      <c r="G18" s="3" t="s">
        <v>10</v>
      </c>
      <c r="H18" s="3" t="s">
        <v>10</v>
      </c>
      <c r="I18" s="3" t="s">
        <v>10</v>
      </c>
      <c r="J18" s="3" t="s">
        <v>10</v>
      </c>
      <c r="K18" s="3" t="s">
        <v>10</v>
      </c>
      <c r="L18" s="3" t="s">
        <v>10</v>
      </c>
    </row>
    <row r="19" spans="2:12">
      <c r="B19" s="3" t="s">
        <v>12</v>
      </c>
      <c r="C19" s="3" t="s">
        <v>13</v>
      </c>
      <c r="D19" s="3" t="s">
        <v>14</v>
      </c>
      <c r="E19" s="3" t="s">
        <v>15</v>
      </c>
      <c r="F19" s="3" t="s">
        <v>16</v>
      </c>
      <c r="G19" s="3" t="s">
        <v>17</v>
      </c>
      <c r="H19" s="3" t="s">
        <v>18</v>
      </c>
      <c r="I19" s="3" t="s">
        <v>19</v>
      </c>
      <c r="J19" s="3" t="s">
        <v>4</v>
      </c>
      <c r="K19" s="3" t="s">
        <v>20</v>
      </c>
      <c r="L19" s="3" t="s">
        <v>21</v>
      </c>
    </row>
    <row r="20" spans="2:12">
      <c r="B20" t="s">
        <v>22</v>
      </c>
      <c r="C20" t="s">
        <v>50</v>
      </c>
      <c r="D20" t="s">
        <v>10</v>
      </c>
      <c r="E20" t="s">
        <v>51</v>
      </c>
      <c r="F20" t="s">
        <v>52</v>
      </c>
      <c r="G20" t="s">
        <v>27</v>
      </c>
      <c r="H20" t="s">
        <v>28</v>
      </c>
      <c r="I20" t="s">
        <v>29</v>
      </c>
      <c r="J20" t="s">
        <v>8</v>
      </c>
      <c r="K20" t="s">
        <v>10</v>
      </c>
      <c r="L20" t="s">
        <v>53</v>
      </c>
    </row>
    <row r="21" spans="2:12">
      <c r="B21" t="s">
        <v>22</v>
      </c>
      <c r="C21" t="s">
        <v>54</v>
      </c>
      <c r="D21" t="s">
        <v>10</v>
      </c>
      <c r="E21" t="s">
        <v>55</v>
      </c>
      <c r="F21" t="s">
        <v>52</v>
      </c>
      <c r="G21" t="s">
        <v>27</v>
      </c>
      <c r="H21" t="s">
        <v>28</v>
      </c>
      <c r="I21" t="s">
        <v>29</v>
      </c>
      <c r="J21" t="s">
        <v>8</v>
      </c>
      <c r="K21" t="s">
        <v>10</v>
      </c>
      <c r="L21" t="s">
        <v>56</v>
      </c>
    </row>
    <row r="22" spans="2:12">
      <c r="B22" t="s">
        <v>22</v>
      </c>
      <c r="C22" t="s">
        <v>57</v>
      </c>
      <c r="D22" t="s">
        <v>10</v>
      </c>
      <c r="E22" t="s">
        <v>58</v>
      </c>
      <c r="F22" t="s">
        <v>52</v>
      </c>
      <c r="G22" t="s">
        <v>27</v>
      </c>
      <c r="H22" t="s">
        <v>28</v>
      </c>
      <c r="I22" t="s">
        <v>29</v>
      </c>
      <c r="J22" t="s">
        <v>8</v>
      </c>
      <c r="K22" t="s">
        <v>10</v>
      </c>
      <c r="L22" t="s">
        <v>56</v>
      </c>
    </row>
    <row r="23" spans="2:12">
      <c r="B23" t="s">
        <v>22</v>
      </c>
      <c r="C23" t="s">
        <v>59</v>
      </c>
      <c r="D23" t="s">
        <v>10</v>
      </c>
      <c r="E23" t="s">
        <v>60</v>
      </c>
      <c r="F23" t="s">
        <v>52</v>
      </c>
      <c r="G23" t="s">
        <v>27</v>
      </c>
      <c r="H23" t="s">
        <v>28</v>
      </c>
      <c r="I23" t="s">
        <v>29</v>
      </c>
      <c r="J23" t="s">
        <v>8</v>
      </c>
      <c r="K23" t="s">
        <v>10</v>
      </c>
      <c r="L23" t="s">
        <v>53</v>
      </c>
    </row>
    <row r="24" spans="2:12">
      <c r="B24" t="s">
        <v>22</v>
      </c>
      <c r="C24" t="s">
        <v>61</v>
      </c>
      <c r="D24" t="s">
        <v>10</v>
      </c>
      <c r="E24" t="s">
        <v>62</v>
      </c>
      <c r="F24" t="s">
        <v>52</v>
      </c>
      <c r="G24" t="s">
        <v>27</v>
      </c>
      <c r="H24" t="s">
        <v>28</v>
      </c>
      <c r="I24" t="s">
        <v>29</v>
      </c>
      <c r="J24" t="s">
        <v>8</v>
      </c>
      <c r="K24" t="s">
        <v>10</v>
      </c>
      <c r="L24" t="s">
        <v>56</v>
      </c>
    </row>
    <row r="25" spans="2:12">
      <c r="B25" t="s">
        <v>22</v>
      </c>
      <c r="C25" t="s">
        <v>63</v>
      </c>
      <c r="D25" t="s">
        <v>10</v>
      </c>
      <c r="E25" t="s">
        <v>60</v>
      </c>
      <c r="F25" t="s">
        <v>52</v>
      </c>
      <c r="G25" t="s">
        <v>28</v>
      </c>
      <c r="H25" t="s">
        <v>47</v>
      </c>
      <c r="I25" t="s">
        <v>29</v>
      </c>
      <c r="J25" t="s">
        <v>8</v>
      </c>
      <c r="K25" t="s">
        <v>10</v>
      </c>
      <c r="L25" t="s">
        <v>53</v>
      </c>
    </row>
    <row r="26" spans="2:12">
      <c r="B26" t="s">
        <v>22</v>
      </c>
      <c r="C26" t="s">
        <v>64</v>
      </c>
      <c r="D26" t="s">
        <v>10</v>
      </c>
      <c r="E26" t="s">
        <v>65</v>
      </c>
      <c r="F26" t="s">
        <v>52</v>
      </c>
      <c r="G26" t="s">
        <v>28</v>
      </c>
      <c r="H26" t="s">
        <v>47</v>
      </c>
      <c r="I26" t="s">
        <v>29</v>
      </c>
      <c r="J26" t="s">
        <v>8</v>
      </c>
      <c r="K26" t="s">
        <v>10</v>
      </c>
      <c r="L26" t="s">
        <v>53</v>
      </c>
    </row>
    <row r="27" spans="2:12">
      <c r="B27" t="s">
        <v>22</v>
      </c>
      <c r="C27" t="s">
        <v>66</v>
      </c>
      <c r="D27" t="s">
        <v>10</v>
      </c>
      <c r="E27" t="s">
        <v>67</v>
      </c>
      <c r="F27" t="s">
        <v>52</v>
      </c>
      <c r="G27" t="s">
        <v>28</v>
      </c>
      <c r="H27" t="s">
        <v>47</v>
      </c>
      <c r="I27" t="s">
        <v>29</v>
      </c>
      <c r="J27" t="s">
        <v>8</v>
      </c>
      <c r="K27" t="s">
        <v>10</v>
      </c>
      <c r="L27" t="s">
        <v>56</v>
      </c>
    </row>
    <row r="28" spans="2:12">
      <c r="B28" t="s">
        <v>22</v>
      </c>
      <c r="C28" t="s">
        <v>68</v>
      </c>
      <c r="D28" t="s">
        <v>10</v>
      </c>
      <c r="E28" t="s">
        <v>69</v>
      </c>
      <c r="F28" t="s">
        <v>52</v>
      </c>
      <c r="G28" t="s">
        <v>28</v>
      </c>
      <c r="H28" t="s">
        <v>47</v>
      </c>
      <c r="I28" t="s">
        <v>29</v>
      </c>
      <c r="J28" t="s">
        <v>8</v>
      </c>
      <c r="K28" t="s">
        <v>10</v>
      </c>
      <c r="L28" t="s">
        <v>53</v>
      </c>
    </row>
    <row r="29" spans="2:12">
      <c r="B29" s="3" t="s">
        <v>70</v>
      </c>
      <c r="C29" s="3" t="s">
        <v>10</v>
      </c>
      <c r="D29" s="3" t="s">
        <v>10</v>
      </c>
      <c r="E29" s="3" t="s">
        <v>10</v>
      </c>
      <c r="F29" s="3" t="s">
        <v>71</v>
      </c>
      <c r="G29" s="3" t="s">
        <v>10</v>
      </c>
      <c r="H29" s="3" t="s">
        <v>10</v>
      </c>
      <c r="I29" s="3" t="s">
        <v>10</v>
      </c>
      <c r="J29" s="3" t="s">
        <v>10</v>
      </c>
      <c r="K29" s="3" t="s">
        <v>10</v>
      </c>
      <c r="L29" s="3" t="s">
        <v>10</v>
      </c>
    </row>
    <row r="30" spans="2:12">
      <c r="B30" s="3" t="s">
        <v>12</v>
      </c>
      <c r="C30" s="3" t="s">
        <v>13</v>
      </c>
      <c r="D30" s="3" t="s">
        <v>14</v>
      </c>
      <c r="E30" s="3" t="s">
        <v>15</v>
      </c>
      <c r="F30" s="3" t="s">
        <v>16</v>
      </c>
      <c r="G30" s="3" t="s">
        <v>17</v>
      </c>
      <c r="H30" s="3" t="s">
        <v>18</v>
      </c>
      <c r="I30" s="3" t="s">
        <v>19</v>
      </c>
      <c r="J30" s="3" t="s">
        <v>4</v>
      </c>
      <c r="K30" s="3" t="s">
        <v>20</v>
      </c>
      <c r="L30" s="3" t="s">
        <v>21</v>
      </c>
    </row>
    <row r="31" spans="2:12">
      <c r="B31" t="s">
        <v>22</v>
      </c>
      <c r="C31" t="s">
        <v>72</v>
      </c>
      <c r="D31" t="s">
        <v>10</v>
      </c>
      <c r="E31" t="s">
        <v>73</v>
      </c>
      <c r="F31" t="s">
        <v>74</v>
      </c>
      <c r="G31" t="s">
        <v>27</v>
      </c>
      <c r="H31" t="s">
        <v>47</v>
      </c>
      <c r="I31" t="s">
        <v>43</v>
      </c>
      <c r="J31" t="s">
        <v>8</v>
      </c>
      <c r="K31" t="s">
        <v>10</v>
      </c>
      <c r="L31" t="s">
        <v>75</v>
      </c>
    </row>
    <row r="32" spans="2:12">
      <c r="B32" t="s">
        <v>22</v>
      </c>
      <c r="C32" t="s">
        <v>72</v>
      </c>
      <c r="D32" t="s">
        <v>10</v>
      </c>
      <c r="E32" t="s">
        <v>76</v>
      </c>
      <c r="F32" t="s">
        <v>74</v>
      </c>
      <c r="G32" t="s">
        <v>27</v>
      </c>
      <c r="H32" t="s">
        <v>47</v>
      </c>
      <c r="I32" t="s">
        <v>43</v>
      </c>
      <c r="J32" t="s">
        <v>8</v>
      </c>
      <c r="K32" t="s">
        <v>10</v>
      </c>
      <c r="L32" t="s">
        <v>75</v>
      </c>
    </row>
    <row r="33" spans="2:12">
      <c r="B33" s="3" t="s">
        <v>77</v>
      </c>
      <c r="C33" s="3" t="s">
        <v>10</v>
      </c>
      <c r="D33" s="3" t="s">
        <v>10</v>
      </c>
      <c r="E33" s="3" t="s">
        <v>10</v>
      </c>
      <c r="F33" s="3" t="s">
        <v>78</v>
      </c>
      <c r="G33" s="3" t="s">
        <v>10</v>
      </c>
      <c r="H33" s="3" t="s">
        <v>10</v>
      </c>
      <c r="I33" s="3" t="s">
        <v>10</v>
      </c>
      <c r="J33" s="3" t="s">
        <v>10</v>
      </c>
      <c r="K33" s="3" t="s">
        <v>10</v>
      </c>
      <c r="L33" s="3" t="s">
        <v>10</v>
      </c>
    </row>
    <row r="34" spans="2:12">
      <c r="B34" s="3" t="s">
        <v>12</v>
      </c>
      <c r="C34" s="3" t="s">
        <v>13</v>
      </c>
      <c r="D34" s="3" t="s">
        <v>14</v>
      </c>
      <c r="E34" s="3" t="s">
        <v>15</v>
      </c>
      <c r="F34" s="3" t="s">
        <v>16</v>
      </c>
      <c r="G34" s="3" t="s">
        <v>17</v>
      </c>
      <c r="H34" s="3" t="s">
        <v>18</v>
      </c>
      <c r="I34" s="3" t="s">
        <v>19</v>
      </c>
      <c r="J34" s="3" t="s">
        <v>4</v>
      </c>
      <c r="K34" s="3" t="s">
        <v>20</v>
      </c>
      <c r="L34" s="3" t="s">
        <v>21</v>
      </c>
    </row>
    <row r="35" spans="2:12">
      <c r="B35" t="s">
        <v>22</v>
      </c>
      <c r="C35" t="s">
        <v>79</v>
      </c>
      <c r="D35" t="s">
        <v>10</v>
      </c>
      <c r="E35" t="s">
        <v>80</v>
      </c>
      <c r="F35" t="s">
        <v>81</v>
      </c>
      <c r="G35" t="s">
        <v>37</v>
      </c>
      <c r="H35" t="s">
        <v>42</v>
      </c>
      <c r="I35" t="s">
        <v>29</v>
      </c>
      <c r="J35" t="s">
        <v>8</v>
      </c>
      <c r="K35" t="s">
        <v>10</v>
      </c>
      <c r="L35" t="s">
        <v>82</v>
      </c>
    </row>
    <row r="36" spans="2:12">
      <c r="B36" t="s">
        <v>22</v>
      </c>
      <c r="C36" t="s">
        <v>83</v>
      </c>
      <c r="D36" t="s">
        <v>10</v>
      </c>
      <c r="E36" t="s">
        <v>84</v>
      </c>
      <c r="F36" t="s">
        <v>81</v>
      </c>
      <c r="G36" t="s">
        <v>85</v>
      </c>
      <c r="H36" t="s">
        <v>27</v>
      </c>
      <c r="I36" t="s">
        <v>29</v>
      </c>
      <c r="J36" t="s">
        <v>8</v>
      </c>
      <c r="K36" t="s">
        <v>10</v>
      </c>
      <c r="L36" t="s">
        <v>82</v>
      </c>
    </row>
    <row r="37" spans="2:12">
      <c r="B37" t="s">
        <v>22</v>
      </c>
      <c r="C37" t="s">
        <v>86</v>
      </c>
      <c r="D37" t="s">
        <v>10</v>
      </c>
      <c r="E37" t="s">
        <v>84</v>
      </c>
      <c r="F37" t="s">
        <v>81</v>
      </c>
      <c r="G37" t="s">
        <v>27</v>
      </c>
      <c r="H37" t="s">
        <v>28</v>
      </c>
      <c r="I37" t="s">
        <v>29</v>
      </c>
      <c r="J37" t="s">
        <v>8</v>
      </c>
      <c r="K37" t="s">
        <v>10</v>
      </c>
      <c r="L37" t="s">
        <v>82</v>
      </c>
    </row>
    <row r="38" spans="2:12">
      <c r="B38" t="s">
        <v>22</v>
      </c>
      <c r="C38" t="s">
        <v>87</v>
      </c>
      <c r="D38" t="s">
        <v>10</v>
      </c>
      <c r="E38" t="s">
        <v>84</v>
      </c>
      <c r="F38" t="s">
        <v>81</v>
      </c>
      <c r="G38" t="s">
        <v>28</v>
      </c>
      <c r="H38" t="s">
        <v>47</v>
      </c>
      <c r="I38" t="s">
        <v>29</v>
      </c>
      <c r="J38" t="s">
        <v>8</v>
      </c>
      <c r="K38" t="s">
        <v>10</v>
      </c>
      <c r="L38" t="s">
        <v>82</v>
      </c>
    </row>
    <row r="39" spans="2:12">
      <c r="B39" t="s">
        <v>22</v>
      </c>
      <c r="C39" t="s">
        <v>88</v>
      </c>
      <c r="D39" t="s">
        <v>10</v>
      </c>
      <c r="E39" t="s">
        <v>84</v>
      </c>
      <c r="F39" t="s">
        <v>81</v>
      </c>
      <c r="G39" t="s">
        <v>47</v>
      </c>
      <c r="H39" t="s">
        <v>89</v>
      </c>
      <c r="I39" t="s">
        <v>29</v>
      </c>
      <c r="J39" t="s">
        <v>8</v>
      </c>
      <c r="K39" t="s">
        <v>10</v>
      </c>
      <c r="L39" t="s">
        <v>82</v>
      </c>
    </row>
    <row r="40" spans="2:12">
      <c r="B40" s="3" t="s">
        <v>90</v>
      </c>
      <c r="C40" s="3" t="s">
        <v>10</v>
      </c>
      <c r="D40" s="3" t="s">
        <v>10</v>
      </c>
      <c r="E40" s="3" t="s">
        <v>10</v>
      </c>
      <c r="F40" s="3" t="s">
        <v>91</v>
      </c>
      <c r="G40" s="3" t="s">
        <v>10</v>
      </c>
      <c r="H40" s="3" t="s">
        <v>10</v>
      </c>
      <c r="I40" s="3" t="s">
        <v>10</v>
      </c>
      <c r="J40" s="3" t="s">
        <v>10</v>
      </c>
      <c r="K40" s="3" t="s">
        <v>10</v>
      </c>
      <c r="L40" s="3" t="s">
        <v>10</v>
      </c>
    </row>
    <row r="41" spans="2:12">
      <c r="B41" s="3" t="s">
        <v>12</v>
      </c>
      <c r="C41" s="3" t="s">
        <v>13</v>
      </c>
      <c r="D41" s="3" t="s">
        <v>14</v>
      </c>
      <c r="E41" s="3" t="s">
        <v>15</v>
      </c>
      <c r="F41" s="3" t="s">
        <v>16</v>
      </c>
      <c r="G41" s="3" t="s">
        <v>17</v>
      </c>
      <c r="H41" s="3" t="s">
        <v>18</v>
      </c>
      <c r="I41" s="3" t="s">
        <v>19</v>
      </c>
      <c r="J41" s="3" t="s">
        <v>4</v>
      </c>
      <c r="K41" s="3" t="s">
        <v>20</v>
      </c>
      <c r="L41" s="3" t="s">
        <v>21</v>
      </c>
    </row>
    <row r="42" spans="2:12">
      <c r="B42" t="s">
        <v>22</v>
      </c>
      <c r="C42" t="s">
        <v>92</v>
      </c>
      <c r="D42" t="s">
        <v>10</v>
      </c>
      <c r="E42" t="s">
        <v>93</v>
      </c>
      <c r="F42" t="s">
        <v>94</v>
      </c>
      <c r="G42" t="s">
        <v>36</v>
      </c>
      <c r="H42" t="s">
        <v>37</v>
      </c>
      <c r="I42" t="s">
        <v>29</v>
      </c>
      <c r="J42" t="s">
        <v>8</v>
      </c>
      <c r="K42" t="s">
        <v>10</v>
      </c>
      <c r="L42" t="s">
        <v>95</v>
      </c>
    </row>
    <row r="43" spans="2:12">
      <c r="B43" t="s">
        <v>22</v>
      </c>
      <c r="C43" t="s">
        <v>92</v>
      </c>
      <c r="D43" t="s">
        <v>10</v>
      </c>
      <c r="E43" t="s">
        <v>96</v>
      </c>
      <c r="F43" t="s">
        <v>94</v>
      </c>
      <c r="G43" t="s">
        <v>36</v>
      </c>
      <c r="H43" t="s">
        <v>37</v>
      </c>
      <c r="I43" t="s">
        <v>29</v>
      </c>
      <c r="J43" t="s">
        <v>8</v>
      </c>
      <c r="K43" t="s">
        <v>10</v>
      </c>
      <c r="L43" t="s">
        <v>95</v>
      </c>
    </row>
    <row r="44" spans="2:12">
      <c r="B44" t="s">
        <v>22</v>
      </c>
      <c r="C44" t="s">
        <v>97</v>
      </c>
      <c r="D44" t="s">
        <v>10</v>
      </c>
      <c r="E44" t="s">
        <v>98</v>
      </c>
      <c r="F44" t="s">
        <v>99</v>
      </c>
      <c r="G44" t="s">
        <v>36</v>
      </c>
      <c r="H44" t="s">
        <v>37</v>
      </c>
      <c r="I44" t="s">
        <v>29</v>
      </c>
      <c r="J44" t="s">
        <v>8</v>
      </c>
      <c r="K44" t="s">
        <v>10</v>
      </c>
      <c r="L44" t="s">
        <v>100</v>
      </c>
    </row>
    <row r="45" spans="2:12">
      <c r="B45" t="s">
        <v>22</v>
      </c>
      <c r="C45" t="s">
        <v>101</v>
      </c>
      <c r="D45" t="s">
        <v>10</v>
      </c>
      <c r="E45" t="s">
        <v>102</v>
      </c>
      <c r="F45" t="s">
        <v>99</v>
      </c>
      <c r="G45" t="s">
        <v>42</v>
      </c>
      <c r="H45" t="s">
        <v>85</v>
      </c>
      <c r="I45" t="s">
        <v>29</v>
      </c>
      <c r="J45" t="s">
        <v>8</v>
      </c>
      <c r="K45" t="s">
        <v>10</v>
      </c>
      <c r="L45" t="s">
        <v>100</v>
      </c>
    </row>
    <row r="46" spans="2:12">
      <c r="B46" t="s">
        <v>22</v>
      </c>
      <c r="C46" t="s">
        <v>103</v>
      </c>
      <c r="D46" t="s">
        <v>10</v>
      </c>
      <c r="E46" t="s">
        <v>104</v>
      </c>
      <c r="F46" t="s">
        <v>94</v>
      </c>
      <c r="G46" t="s">
        <v>42</v>
      </c>
      <c r="H46" t="s">
        <v>85</v>
      </c>
      <c r="I46" t="s">
        <v>29</v>
      </c>
      <c r="J46" t="s">
        <v>8</v>
      </c>
      <c r="K46" t="s">
        <v>10</v>
      </c>
      <c r="L46" t="s">
        <v>95</v>
      </c>
    </row>
    <row r="47" spans="2:12">
      <c r="B47" t="s">
        <v>22</v>
      </c>
      <c r="C47" t="s">
        <v>105</v>
      </c>
      <c r="D47" t="s">
        <v>10</v>
      </c>
      <c r="E47" t="s">
        <v>106</v>
      </c>
      <c r="F47" t="s">
        <v>94</v>
      </c>
      <c r="G47" t="s">
        <v>85</v>
      </c>
      <c r="H47" t="s">
        <v>27</v>
      </c>
      <c r="I47" t="s">
        <v>29</v>
      </c>
      <c r="J47" t="s">
        <v>8</v>
      </c>
      <c r="K47" t="s">
        <v>10</v>
      </c>
      <c r="L47" t="s">
        <v>95</v>
      </c>
    </row>
    <row r="48" spans="2:12">
      <c r="B48" t="s">
        <v>22</v>
      </c>
      <c r="C48" t="s">
        <v>107</v>
      </c>
      <c r="D48" t="s">
        <v>10</v>
      </c>
      <c r="E48" t="s">
        <v>108</v>
      </c>
      <c r="F48" t="s">
        <v>99</v>
      </c>
      <c r="G48" t="s">
        <v>85</v>
      </c>
      <c r="H48" t="s">
        <v>27</v>
      </c>
      <c r="I48" t="s">
        <v>29</v>
      </c>
      <c r="J48" t="s">
        <v>8</v>
      </c>
      <c r="K48" t="s">
        <v>10</v>
      </c>
      <c r="L48" t="s">
        <v>100</v>
      </c>
    </row>
    <row r="49" spans="2:12">
      <c r="B49" t="s">
        <v>22</v>
      </c>
      <c r="C49" t="s">
        <v>109</v>
      </c>
      <c r="D49" t="s">
        <v>10</v>
      </c>
      <c r="E49" t="s">
        <v>110</v>
      </c>
      <c r="F49" t="s">
        <v>94</v>
      </c>
      <c r="G49" t="s">
        <v>85</v>
      </c>
      <c r="H49" t="s">
        <v>27</v>
      </c>
      <c r="I49" t="s">
        <v>29</v>
      </c>
      <c r="J49" t="s">
        <v>8</v>
      </c>
      <c r="K49" t="s">
        <v>10</v>
      </c>
      <c r="L49" t="s">
        <v>95</v>
      </c>
    </row>
    <row r="50" spans="2:12">
      <c r="B50" t="s">
        <v>22</v>
      </c>
      <c r="C50" t="s">
        <v>111</v>
      </c>
      <c r="D50" t="s">
        <v>10</v>
      </c>
      <c r="E50" t="s">
        <v>112</v>
      </c>
      <c r="F50" t="s">
        <v>94</v>
      </c>
      <c r="G50" t="s">
        <v>85</v>
      </c>
      <c r="H50" t="s">
        <v>27</v>
      </c>
      <c r="I50" t="s">
        <v>29</v>
      </c>
      <c r="J50" t="s">
        <v>8</v>
      </c>
      <c r="K50" t="s">
        <v>10</v>
      </c>
      <c r="L50" t="s">
        <v>95</v>
      </c>
    </row>
    <row r="51" spans="2:12">
      <c r="B51" t="s">
        <v>22</v>
      </c>
      <c r="C51" t="s">
        <v>113</v>
      </c>
      <c r="D51" t="s">
        <v>10</v>
      </c>
      <c r="E51" t="s">
        <v>114</v>
      </c>
      <c r="F51" t="s">
        <v>94</v>
      </c>
      <c r="G51" t="s">
        <v>27</v>
      </c>
      <c r="H51" t="s">
        <v>28</v>
      </c>
      <c r="I51" t="s">
        <v>29</v>
      </c>
      <c r="J51" t="s">
        <v>8</v>
      </c>
      <c r="K51" t="s">
        <v>10</v>
      </c>
      <c r="L51" t="s">
        <v>95</v>
      </c>
    </row>
    <row r="52" spans="2:12">
      <c r="B52" t="s">
        <v>22</v>
      </c>
      <c r="C52" t="s">
        <v>115</v>
      </c>
      <c r="D52" t="s">
        <v>10</v>
      </c>
      <c r="E52" t="s">
        <v>112</v>
      </c>
      <c r="F52" t="s">
        <v>94</v>
      </c>
      <c r="G52" t="s">
        <v>27</v>
      </c>
      <c r="H52" t="s">
        <v>28</v>
      </c>
      <c r="I52" t="s">
        <v>29</v>
      </c>
      <c r="J52" t="s">
        <v>8</v>
      </c>
      <c r="K52" t="s">
        <v>10</v>
      </c>
      <c r="L52" t="s">
        <v>95</v>
      </c>
    </row>
    <row r="53" spans="2:12">
      <c r="B53" t="s">
        <v>22</v>
      </c>
      <c r="C53" t="s">
        <v>116</v>
      </c>
      <c r="D53" t="s">
        <v>10</v>
      </c>
      <c r="E53" t="s">
        <v>108</v>
      </c>
      <c r="F53" t="s">
        <v>99</v>
      </c>
      <c r="G53" t="s">
        <v>27</v>
      </c>
      <c r="H53" t="s">
        <v>28</v>
      </c>
      <c r="I53" t="s">
        <v>29</v>
      </c>
      <c r="J53" t="s">
        <v>8</v>
      </c>
      <c r="K53" t="s">
        <v>10</v>
      </c>
      <c r="L53" t="s">
        <v>117</v>
      </c>
    </row>
    <row r="54" spans="2:12">
      <c r="B54" t="s">
        <v>22</v>
      </c>
      <c r="C54" t="s">
        <v>118</v>
      </c>
      <c r="D54" t="s">
        <v>10</v>
      </c>
      <c r="E54" t="s">
        <v>119</v>
      </c>
      <c r="F54" t="s">
        <v>99</v>
      </c>
      <c r="G54" t="s">
        <v>47</v>
      </c>
      <c r="H54" t="s">
        <v>89</v>
      </c>
      <c r="I54" t="s">
        <v>29</v>
      </c>
      <c r="J54" t="s">
        <v>8</v>
      </c>
      <c r="K54" t="s">
        <v>10</v>
      </c>
      <c r="L54" t="s">
        <v>100</v>
      </c>
    </row>
    <row r="55" spans="2:12">
      <c r="B55" t="s">
        <v>22</v>
      </c>
      <c r="C55" t="s">
        <v>120</v>
      </c>
      <c r="D55" t="s">
        <v>10</v>
      </c>
      <c r="E55" t="s">
        <v>121</v>
      </c>
      <c r="F55" t="s">
        <v>99</v>
      </c>
      <c r="G55" t="s">
        <v>47</v>
      </c>
      <c r="H55" t="s">
        <v>89</v>
      </c>
      <c r="I55" t="s">
        <v>29</v>
      </c>
      <c r="J55" t="s">
        <v>8</v>
      </c>
      <c r="K55" t="s">
        <v>10</v>
      </c>
      <c r="L55" t="s">
        <v>100</v>
      </c>
    </row>
    <row r="56" spans="2:12">
      <c r="B56" s="3" t="s">
        <v>122</v>
      </c>
      <c r="C56" s="3" t="s">
        <v>10</v>
      </c>
      <c r="D56" s="3" t="s">
        <v>10</v>
      </c>
      <c r="E56" s="3" t="s">
        <v>10</v>
      </c>
      <c r="F56" s="3" t="s">
        <v>123</v>
      </c>
      <c r="G56" s="3" t="s">
        <v>10</v>
      </c>
      <c r="H56" s="3" t="s">
        <v>10</v>
      </c>
      <c r="I56" s="3" t="s">
        <v>10</v>
      </c>
      <c r="J56" s="3" t="s">
        <v>10</v>
      </c>
      <c r="K56" s="3" t="s">
        <v>10</v>
      </c>
      <c r="L56" s="3" t="s">
        <v>10</v>
      </c>
    </row>
    <row r="57" spans="2:12">
      <c r="B57" s="3" t="s">
        <v>12</v>
      </c>
      <c r="C57" s="3" t="s">
        <v>13</v>
      </c>
      <c r="D57" s="3" t="s">
        <v>14</v>
      </c>
      <c r="E57" s="3" t="s">
        <v>15</v>
      </c>
      <c r="F57" s="3" t="s">
        <v>16</v>
      </c>
      <c r="G57" s="3" t="s">
        <v>17</v>
      </c>
      <c r="H57" s="3" t="s">
        <v>18</v>
      </c>
      <c r="I57" s="3" t="s">
        <v>19</v>
      </c>
      <c r="J57" s="3" t="s">
        <v>4</v>
      </c>
      <c r="K57" s="3" t="s">
        <v>20</v>
      </c>
      <c r="L57" s="3" t="s">
        <v>21</v>
      </c>
    </row>
    <row r="58" spans="2:12">
      <c r="B58" t="s">
        <v>22</v>
      </c>
      <c r="C58" t="s">
        <v>124</v>
      </c>
      <c r="D58" t="s">
        <v>10</v>
      </c>
      <c r="E58" t="s">
        <v>125</v>
      </c>
      <c r="F58" t="s">
        <v>126</v>
      </c>
      <c r="G58" t="s">
        <v>28</v>
      </c>
      <c r="H58" t="s">
        <v>47</v>
      </c>
      <c r="I58" t="s">
        <v>29</v>
      </c>
      <c r="J58" t="s">
        <v>8</v>
      </c>
      <c r="K58" t="s">
        <v>10</v>
      </c>
      <c r="L58" t="s">
        <v>127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4"/>
  <sheetViews>
    <sheetView tabSelected="1" workbookViewId="0">
      <selection activeCell="F44" sqref="F44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17</v>
      </c>
      <c r="C1" s="3" t="s">
        <v>18</v>
      </c>
      <c r="D1" s="3" t="s">
        <v>21</v>
      </c>
      <c r="H1" t="s">
        <v>128</v>
      </c>
    </row>
    <row r="2" hidden="1" spans="1:10">
      <c r="A2">
        <v>1387192584</v>
      </c>
      <c r="B2" t="s">
        <v>27</v>
      </c>
      <c r="C2" t="s">
        <v>28</v>
      </c>
      <c r="D2" s="4">
        <v>352</v>
      </c>
      <c r="E2">
        <v>352</v>
      </c>
      <c r="F2" s="7" t="s">
        <v>129</v>
      </c>
      <c r="G2">
        <f>D2-E2</f>
        <v>0</v>
      </c>
      <c r="H2" t="str">
        <f>$H$1&amp;F2</f>
        <v>，202204072305110022</v>
      </c>
      <c r="I2" t="e">
        <f>VLOOKUP(A2,HOP!A:U,21,0)</f>
        <v>#N/A</v>
      </c>
      <c r="J2">
        <v>4.7</v>
      </c>
    </row>
    <row r="3" spans="1:9">
      <c r="A3" t="s">
        <v>33</v>
      </c>
      <c r="B3" t="s">
        <v>36</v>
      </c>
      <c r="C3" t="s">
        <v>37</v>
      </c>
      <c r="D3" s="4">
        <v>221.72</v>
      </c>
      <c r="E3" t="str">
        <f>VLOOKUP(A3,HOP!A:L,12,0)</f>
        <v>221.72</v>
      </c>
      <c r="F3" t="str">
        <f>VLOOKUP(A3,HOP!A:C,3,0)</f>
        <v>2496085</v>
      </c>
      <c r="G3">
        <f t="shared" ref="G3:G34" si="0">D3-E3</f>
        <v>0</v>
      </c>
      <c r="H3" t="str">
        <f t="shared" ref="H3:H34" si="1">$H$1&amp;F3</f>
        <v>，2496085</v>
      </c>
      <c r="I3" t="str">
        <f>VLOOKUP(A3,HOP!A:U,21,0)</f>
        <v>直采</v>
      </c>
    </row>
    <row r="4" spans="1:9">
      <c r="A4" t="s">
        <v>39</v>
      </c>
      <c r="B4" t="s">
        <v>36</v>
      </c>
      <c r="C4" t="s">
        <v>42</v>
      </c>
      <c r="D4" s="4">
        <v>774.64</v>
      </c>
      <c r="E4" t="str">
        <f>VLOOKUP(A4,HOP!A:L,12,0)</f>
        <v>774.64</v>
      </c>
      <c r="F4" t="str">
        <f>VLOOKUP(A4,HOP!A:C,3,0)</f>
        <v>2492410</v>
      </c>
      <c r="G4">
        <f t="shared" si="0"/>
        <v>0</v>
      </c>
      <c r="H4" t="str">
        <f t="shared" si="1"/>
        <v>，2492410</v>
      </c>
      <c r="I4" t="str">
        <f>VLOOKUP(A4,HOP!A:U,21,0)</f>
        <v>直采</v>
      </c>
    </row>
    <row r="5" spans="1:9">
      <c r="A5" t="s">
        <v>45</v>
      </c>
      <c r="B5" t="s">
        <v>28</v>
      </c>
      <c r="C5" t="s">
        <v>47</v>
      </c>
      <c r="D5" s="4">
        <v>221.72</v>
      </c>
      <c r="E5" t="str">
        <f>VLOOKUP(A5,HOP!A:L,12,0)</f>
        <v>221.72</v>
      </c>
      <c r="F5" t="str">
        <f>VLOOKUP(A5,HOP!A:C,3,0)</f>
        <v>2503539</v>
      </c>
      <c r="G5">
        <f t="shared" si="0"/>
        <v>0</v>
      </c>
      <c r="H5" t="str">
        <f t="shared" si="1"/>
        <v>，2503539</v>
      </c>
      <c r="I5" t="str">
        <f>VLOOKUP(A5,HOP!A:U,21,0)</f>
        <v>直采</v>
      </c>
    </row>
    <row r="6" hidden="1" spans="1:10">
      <c r="A6">
        <v>1386112788</v>
      </c>
      <c r="B6" t="s">
        <v>27</v>
      </c>
      <c r="C6" t="s">
        <v>28</v>
      </c>
      <c r="D6" s="4">
        <v>120</v>
      </c>
      <c r="E6">
        <v>120</v>
      </c>
      <c r="F6" s="7" t="s">
        <v>130</v>
      </c>
      <c r="G6">
        <f t="shared" si="0"/>
        <v>0</v>
      </c>
      <c r="H6" t="str">
        <f t="shared" si="1"/>
        <v>，202204070838490020</v>
      </c>
      <c r="I6" t="e">
        <f>VLOOKUP(A6,HOP!A:U,21,0)</f>
        <v>#N/A</v>
      </c>
      <c r="J6">
        <v>4.7</v>
      </c>
    </row>
    <row r="7" hidden="1" spans="1:10">
      <c r="A7">
        <v>1386502930</v>
      </c>
      <c r="B7" t="s">
        <v>27</v>
      </c>
      <c r="C7" t="s">
        <v>28</v>
      </c>
      <c r="D7" s="4">
        <v>96</v>
      </c>
      <c r="E7">
        <v>96</v>
      </c>
      <c r="F7" s="7" t="s">
        <v>131</v>
      </c>
      <c r="G7">
        <f t="shared" si="0"/>
        <v>0</v>
      </c>
      <c r="H7" t="str">
        <f t="shared" si="1"/>
        <v>，202204070835130021</v>
      </c>
      <c r="I7" t="e">
        <f>VLOOKUP(A7,HOP!A:U,21,0)</f>
        <v>#N/A</v>
      </c>
      <c r="J7">
        <v>4.7</v>
      </c>
    </row>
    <row r="8" hidden="1" spans="1:10">
      <c r="A8">
        <v>1386733002</v>
      </c>
      <c r="B8" t="s">
        <v>27</v>
      </c>
      <c r="C8" t="s">
        <v>28</v>
      </c>
      <c r="D8" s="4">
        <v>96</v>
      </c>
      <c r="E8">
        <v>96</v>
      </c>
      <c r="F8" s="7" t="s">
        <v>132</v>
      </c>
      <c r="G8">
        <f t="shared" si="0"/>
        <v>0</v>
      </c>
      <c r="H8" t="str">
        <f t="shared" si="1"/>
        <v>，202204071323490020</v>
      </c>
      <c r="I8" t="e">
        <f>VLOOKUP(A8,HOP!A:U,21,0)</f>
        <v>#N/A</v>
      </c>
      <c r="J8">
        <v>4.7</v>
      </c>
    </row>
    <row r="9" hidden="1" spans="1:10">
      <c r="A9">
        <v>1386737008</v>
      </c>
      <c r="B9" t="s">
        <v>27</v>
      </c>
      <c r="C9" t="s">
        <v>28</v>
      </c>
      <c r="D9" s="4">
        <v>120</v>
      </c>
      <c r="E9">
        <v>120</v>
      </c>
      <c r="F9" s="7" t="s">
        <v>133</v>
      </c>
      <c r="G9">
        <f t="shared" si="0"/>
        <v>0</v>
      </c>
      <c r="H9" t="str">
        <f t="shared" si="1"/>
        <v>，202204071328320020</v>
      </c>
      <c r="I9" t="e">
        <f>VLOOKUP(A9,HOP!A:U,21,0)</f>
        <v>#N/A</v>
      </c>
      <c r="J9">
        <v>4.7</v>
      </c>
    </row>
    <row r="10" hidden="1" spans="1:10">
      <c r="A10">
        <v>1386858371</v>
      </c>
      <c r="B10" t="s">
        <v>27</v>
      </c>
      <c r="C10" t="s">
        <v>28</v>
      </c>
      <c r="D10" s="4">
        <v>96</v>
      </c>
      <c r="E10">
        <v>96</v>
      </c>
      <c r="F10" s="7" t="s">
        <v>134</v>
      </c>
      <c r="G10">
        <f t="shared" si="0"/>
        <v>0</v>
      </c>
      <c r="H10" t="str">
        <f t="shared" si="1"/>
        <v>，202204071602270020</v>
      </c>
      <c r="I10" t="e">
        <f>VLOOKUP(A10,HOP!A:U,21,0)</f>
        <v>#N/A</v>
      </c>
      <c r="J10">
        <v>4.7</v>
      </c>
    </row>
    <row r="11" hidden="1" spans="1:10">
      <c r="A11">
        <v>1387858387</v>
      </c>
      <c r="B11" t="s">
        <v>28</v>
      </c>
      <c r="C11" t="s">
        <v>47</v>
      </c>
      <c r="D11" s="4">
        <v>120</v>
      </c>
      <c r="E11">
        <v>120</v>
      </c>
      <c r="F11" s="7" t="s">
        <v>135</v>
      </c>
      <c r="G11">
        <f t="shared" si="0"/>
        <v>0</v>
      </c>
      <c r="H11" t="str">
        <f t="shared" si="1"/>
        <v>，202204081257400025</v>
      </c>
      <c r="I11" t="e">
        <f>VLOOKUP(A11,HOP!A:U,21,0)</f>
        <v>#N/A</v>
      </c>
      <c r="J11">
        <v>4.8</v>
      </c>
    </row>
    <row r="12" hidden="1" spans="1:10">
      <c r="A12">
        <v>1387868042</v>
      </c>
      <c r="B12" t="s">
        <v>28</v>
      </c>
      <c r="C12" t="s">
        <v>47</v>
      </c>
      <c r="D12" s="4">
        <v>120</v>
      </c>
      <c r="E12">
        <v>120</v>
      </c>
      <c r="F12" s="7" t="s">
        <v>136</v>
      </c>
      <c r="G12">
        <f t="shared" si="0"/>
        <v>0</v>
      </c>
      <c r="H12" t="str">
        <f t="shared" si="1"/>
        <v>，202204081304150021</v>
      </c>
      <c r="I12" t="e">
        <f>VLOOKUP(A12,HOP!A:U,21,0)</f>
        <v>#N/A</v>
      </c>
      <c r="J12">
        <v>4.8</v>
      </c>
    </row>
    <row r="13" hidden="1" spans="1:10">
      <c r="A13">
        <v>1387881605</v>
      </c>
      <c r="B13" t="s">
        <v>28</v>
      </c>
      <c r="C13" t="s">
        <v>47</v>
      </c>
      <c r="D13" s="4">
        <v>96</v>
      </c>
      <c r="E13">
        <v>96</v>
      </c>
      <c r="F13" s="7" t="s">
        <v>137</v>
      </c>
      <c r="G13">
        <f t="shared" si="0"/>
        <v>0</v>
      </c>
      <c r="H13" t="str">
        <f t="shared" si="1"/>
        <v>，202204081321440021</v>
      </c>
      <c r="I13" t="e">
        <f>VLOOKUP(A13,HOP!A:U,21,0)</f>
        <v>#N/A</v>
      </c>
      <c r="J13">
        <v>4.8</v>
      </c>
    </row>
    <row r="14" hidden="1" spans="1:10">
      <c r="A14">
        <v>1387903133</v>
      </c>
      <c r="B14" t="s">
        <v>28</v>
      </c>
      <c r="C14" t="s">
        <v>47</v>
      </c>
      <c r="D14" s="4">
        <v>120</v>
      </c>
      <c r="E14">
        <v>120</v>
      </c>
      <c r="F14" s="7" t="s">
        <v>138</v>
      </c>
      <c r="G14">
        <f t="shared" si="0"/>
        <v>0</v>
      </c>
      <c r="H14" t="str">
        <f t="shared" si="1"/>
        <v>，202204081348090021</v>
      </c>
      <c r="I14" t="e">
        <f>VLOOKUP(A14,HOP!A:U,21,0)</f>
        <v>#N/A</v>
      </c>
      <c r="J14">
        <v>4.8</v>
      </c>
    </row>
    <row r="15" spans="1:9">
      <c r="A15" t="s">
        <v>72</v>
      </c>
      <c r="B15" t="s">
        <v>27</v>
      </c>
      <c r="C15" t="s">
        <v>47</v>
      </c>
      <c r="D15" s="4">
        <v>520</v>
      </c>
      <c r="E15" t="str">
        <f>VLOOKUP(A15,HOP!A:L,12,0)</f>
        <v>520.00</v>
      </c>
      <c r="F15" t="str">
        <f>VLOOKUP(A15,HOP!A:C,3,0)</f>
        <v>2500964</v>
      </c>
      <c r="G15">
        <f t="shared" si="0"/>
        <v>0</v>
      </c>
      <c r="H15" t="str">
        <f t="shared" si="1"/>
        <v>，2500964</v>
      </c>
      <c r="I15" t="str">
        <f>VLOOKUP(A15,HOP!A:U,21,0)</f>
        <v>直采</v>
      </c>
    </row>
    <row r="16" spans="1:9">
      <c r="A16" t="s">
        <v>79</v>
      </c>
      <c r="B16" t="s">
        <v>37</v>
      </c>
      <c r="C16" t="s">
        <v>42</v>
      </c>
      <c r="D16" s="4">
        <v>140</v>
      </c>
      <c r="E16" t="str">
        <f>VLOOKUP(A16,HOP!A:L,12,0)</f>
        <v>140.00</v>
      </c>
      <c r="F16" t="str">
        <f>VLOOKUP(A16,HOP!A:C,3,0)</f>
        <v>2496666</v>
      </c>
      <c r="G16">
        <f t="shared" si="0"/>
        <v>0</v>
      </c>
      <c r="H16" t="str">
        <f t="shared" si="1"/>
        <v>，2496666</v>
      </c>
      <c r="I16" t="str">
        <f>VLOOKUP(A16,HOP!A:U,21,0)</f>
        <v>直采</v>
      </c>
    </row>
    <row r="17" spans="1:9">
      <c r="A17" t="s">
        <v>83</v>
      </c>
      <c r="B17" t="s">
        <v>85</v>
      </c>
      <c r="C17" t="s">
        <v>27</v>
      </c>
      <c r="D17" s="4">
        <v>140</v>
      </c>
      <c r="E17" t="str">
        <f>VLOOKUP(A17,HOP!A:L,12,0)</f>
        <v>140.00</v>
      </c>
      <c r="F17" t="str">
        <f>VLOOKUP(A17,HOP!A:C,3,0)</f>
        <v>2499504</v>
      </c>
      <c r="G17">
        <f t="shared" si="0"/>
        <v>0</v>
      </c>
      <c r="H17" t="str">
        <f t="shared" si="1"/>
        <v>，2499504</v>
      </c>
      <c r="I17" t="str">
        <f>VLOOKUP(A17,HOP!A:U,21,0)</f>
        <v>直采</v>
      </c>
    </row>
    <row r="18" spans="1:9">
      <c r="A18" t="s">
        <v>86</v>
      </c>
      <c r="B18" t="s">
        <v>27</v>
      </c>
      <c r="C18" t="s">
        <v>28</v>
      </c>
      <c r="D18" s="4">
        <v>140</v>
      </c>
      <c r="E18" t="str">
        <f>VLOOKUP(A18,HOP!A:L,12,0)</f>
        <v>140.00</v>
      </c>
      <c r="F18" t="str">
        <f>VLOOKUP(A18,HOP!A:C,3,0)</f>
        <v>2501099</v>
      </c>
      <c r="G18">
        <f t="shared" si="0"/>
        <v>0</v>
      </c>
      <c r="H18" t="str">
        <f t="shared" si="1"/>
        <v>，2501099</v>
      </c>
      <c r="I18" t="str">
        <f>VLOOKUP(A18,HOP!A:U,21,0)</f>
        <v>直采</v>
      </c>
    </row>
    <row r="19" spans="1:9">
      <c r="A19" t="s">
        <v>87</v>
      </c>
      <c r="B19" t="s">
        <v>28</v>
      </c>
      <c r="C19" t="s">
        <v>47</v>
      </c>
      <c r="D19" s="4">
        <v>140</v>
      </c>
      <c r="E19" t="str">
        <f>VLOOKUP(A19,HOP!A:L,12,0)</f>
        <v>140.00</v>
      </c>
      <c r="F19" t="str">
        <f>VLOOKUP(A19,HOP!A:C,3,0)</f>
        <v>2502942</v>
      </c>
      <c r="G19">
        <f t="shared" si="0"/>
        <v>0</v>
      </c>
      <c r="H19" t="str">
        <f t="shared" si="1"/>
        <v>，2502942</v>
      </c>
      <c r="I19" t="str">
        <f>VLOOKUP(A19,HOP!A:U,21,0)</f>
        <v>直采</v>
      </c>
    </row>
    <row r="20" spans="1:9">
      <c r="A20" t="s">
        <v>88</v>
      </c>
      <c r="B20" t="s">
        <v>47</v>
      </c>
      <c r="C20" t="s">
        <v>89</v>
      </c>
      <c r="D20" s="4">
        <v>140</v>
      </c>
      <c r="E20" t="str">
        <f>VLOOKUP(A20,HOP!A:L,12,0)</f>
        <v>140.00</v>
      </c>
      <c r="F20" t="str">
        <f>VLOOKUP(A20,HOP!A:C,3,0)</f>
        <v>2504019</v>
      </c>
      <c r="G20">
        <f t="shared" si="0"/>
        <v>0</v>
      </c>
      <c r="H20" t="str">
        <f t="shared" si="1"/>
        <v>，2504019</v>
      </c>
      <c r="I20" t="str">
        <f>VLOOKUP(A20,HOP!A:U,21,0)</f>
        <v>直采</v>
      </c>
    </row>
    <row r="21" hidden="1" spans="1:10">
      <c r="A21">
        <v>1382344284</v>
      </c>
      <c r="B21" t="s">
        <v>36</v>
      </c>
      <c r="C21" t="s">
        <v>37</v>
      </c>
      <c r="D21" s="4">
        <v>450</v>
      </c>
      <c r="E21">
        <v>450</v>
      </c>
      <c r="F21" s="7" t="s">
        <v>139</v>
      </c>
      <c r="G21">
        <f t="shared" si="0"/>
        <v>0</v>
      </c>
      <c r="H21" t="str">
        <f t="shared" si="1"/>
        <v>，202204031820220020</v>
      </c>
      <c r="I21" t="e">
        <f>VLOOKUP(A21,HOP!A:U,21,0)</f>
        <v>#N/A</v>
      </c>
      <c r="J21">
        <v>4.3</v>
      </c>
    </row>
    <row r="22" hidden="1" spans="1:10">
      <c r="A22">
        <v>1382523572</v>
      </c>
      <c r="B22" t="s">
        <v>36</v>
      </c>
      <c r="C22" t="s">
        <v>37</v>
      </c>
      <c r="D22" s="4">
        <v>205</v>
      </c>
      <c r="E22">
        <v>205</v>
      </c>
      <c r="F22" s="7" t="s">
        <v>140</v>
      </c>
      <c r="G22">
        <f t="shared" si="0"/>
        <v>0</v>
      </c>
      <c r="H22" t="str">
        <f t="shared" si="1"/>
        <v>，202204032134510020</v>
      </c>
      <c r="I22" t="e">
        <f>VLOOKUP(A22,HOP!A:U,21,0)</f>
        <v>#N/A</v>
      </c>
      <c r="J22">
        <v>4.3</v>
      </c>
    </row>
    <row r="23" hidden="1" spans="1:10">
      <c r="A23">
        <v>1384282356</v>
      </c>
      <c r="B23" t="s">
        <v>42</v>
      </c>
      <c r="C23" t="s">
        <v>85</v>
      </c>
      <c r="D23" s="4">
        <v>205</v>
      </c>
      <c r="E23">
        <v>205</v>
      </c>
      <c r="F23" s="7" t="s">
        <v>141</v>
      </c>
      <c r="G23">
        <f t="shared" si="0"/>
        <v>0</v>
      </c>
      <c r="H23" t="str">
        <f t="shared" si="1"/>
        <v>，202204051019290022</v>
      </c>
      <c r="I23" t="e">
        <f>VLOOKUP(A23,HOP!A:U,21,0)</f>
        <v>#N/A</v>
      </c>
      <c r="J23">
        <v>4.5</v>
      </c>
    </row>
    <row r="24" hidden="1" spans="1:10">
      <c r="A24">
        <v>1384683910</v>
      </c>
      <c r="B24" t="s">
        <v>42</v>
      </c>
      <c r="C24" t="s">
        <v>85</v>
      </c>
      <c r="D24" s="4">
        <v>225</v>
      </c>
      <c r="E24">
        <v>225</v>
      </c>
      <c r="F24" s="7" t="s">
        <v>142</v>
      </c>
      <c r="G24">
        <f t="shared" si="0"/>
        <v>0</v>
      </c>
      <c r="H24" t="str">
        <f t="shared" si="1"/>
        <v>，202204051853240021</v>
      </c>
      <c r="I24" t="e">
        <f>VLOOKUP(A24,HOP!A:U,21,0)</f>
        <v>#N/A</v>
      </c>
      <c r="J24">
        <v>4.5</v>
      </c>
    </row>
    <row r="25" hidden="1" spans="1:10">
      <c r="A25">
        <v>1385756639</v>
      </c>
      <c r="B25" t="s">
        <v>85</v>
      </c>
      <c r="C25" t="s">
        <v>27</v>
      </c>
      <c r="D25" s="4">
        <v>225</v>
      </c>
      <c r="E25">
        <v>225</v>
      </c>
      <c r="F25" s="7" t="s">
        <v>143</v>
      </c>
      <c r="G25">
        <f t="shared" si="0"/>
        <v>0</v>
      </c>
      <c r="H25" t="str">
        <f t="shared" si="1"/>
        <v>，202204061733090022</v>
      </c>
      <c r="I25" t="e">
        <f>VLOOKUP(A25,HOP!A:U,21,0)</f>
        <v>#N/A</v>
      </c>
      <c r="J25">
        <v>4.6</v>
      </c>
    </row>
    <row r="26" hidden="1" spans="1:10">
      <c r="A26">
        <v>1385819716</v>
      </c>
      <c r="B26" t="s">
        <v>85</v>
      </c>
      <c r="C26" t="s">
        <v>27</v>
      </c>
      <c r="D26" s="4">
        <v>205</v>
      </c>
      <c r="E26">
        <v>205</v>
      </c>
      <c r="F26" s="7" t="s">
        <v>144</v>
      </c>
      <c r="G26">
        <f t="shared" si="0"/>
        <v>0</v>
      </c>
      <c r="H26" t="str">
        <f t="shared" si="1"/>
        <v>，202204061832290022</v>
      </c>
      <c r="I26" t="e">
        <f>VLOOKUP(A26,HOP!A:U,21,0)</f>
        <v>#N/A</v>
      </c>
      <c r="J26">
        <v>4.6</v>
      </c>
    </row>
    <row r="27" hidden="1" spans="1:10">
      <c r="A27">
        <v>1385900409</v>
      </c>
      <c r="B27" t="s">
        <v>85</v>
      </c>
      <c r="C27" t="s">
        <v>27</v>
      </c>
      <c r="D27" s="4">
        <v>225</v>
      </c>
      <c r="E27">
        <v>225</v>
      </c>
      <c r="F27" s="7" t="s">
        <v>145</v>
      </c>
      <c r="G27">
        <f t="shared" si="0"/>
        <v>0</v>
      </c>
      <c r="H27" t="str">
        <f t="shared" si="1"/>
        <v>，202204062009470022</v>
      </c>
      <c r="I27" t="e">
        <f>VLOOKUP(A27,HOP!A:U,21,0)</f>
        <v>#N/A</v>
      </c>
      <c r="J27">
        <v>4.6</v>
      </c>
    </row>
    <row r="28" hidden="1" spans="1:10">
      <c r="A28">
        <v>1386040114</v>
      </c>
      <c r="B28" t="s">
        <v>85</v>
      </c>
      <c r="C28" t="s">
        <v>27</v>
      </c>
      <c r="D28" s="4">
        <v>225</v>
      </c>
      <c r="E28">
        <v>225</v>
      </c>
      <c r="F28" s="7" t="s">
        <v>146</v>
      </c>
      <c r="G28">
        <f t="shared" si="0"/>
        <v>0</v>
      </c>
      <c r="H28" t="str">
        <f t="shared" si="1"/>
        <v>，202204062256220022</v>
      </c>
      <c r="I28" t="e">
        <f>VLOOKUP(A28,HOP!A:U,21,0)</f>
        <v>#N/A</v>
      </c>
      <c r="J28">
        <v>4.6</v>
      </c>
    </row>
    <row r="29" hidden="1" spans="1:10">
      <c r="A29">
        <v>1386779367</v>
      </c>
      <c r="B29" t="s">
        <v>27</v>
      </c>
      <c r="C29" t="s">
        <v>28</v>
      </c>
      <c r="D29" s="4">
        <v>225</v>
      </c>
      <c r="E29">
        <v>225</v>
      </c>
      <c r="F29" s="7" t="s">
        <v>147</v>
      </c>
      <c r="G29">
        <f t="shared" si="0"/>
        <v>0</v>
      </c>
      <c r="H29" t="str">
        <f t="shared" si="1"/>
        <v>，202204071422000021</v>
      </c>
      <c r="I29" t="e">
        <f>VLOOKUP(A29,HOP!A:U,21,0)</f>
        <v>#N/A</v>
      </c>
      <c r="J29">
        <v>4.7</v>
      </c>
    </row>
    <row r="30" hidden="1" spans="1:10">
      <c r="A30">
        <v>1387113642</v>
      </c>
      <c r="B30" t="s">
        <v>27</v>
      </c>
      <c r="C30" t="s">
        <v>28</v>
      </c>
      <c r="D30" s="4">
        <v>225</v>
      </c>
      <c r="E30">
        <v>225</v>
      </c>
      <c r="F30" s="7" t="s">
        <v>148</v>
      </c>
      <c r="G30">
        <f t="shared" si="0"/>
        <v>0</v>
      </c>
      <c r="H30" t="str">
        <f t="shared" si="1"/>
        <v>，202204072132210022</v>
      </c>
      <c r="I30" t="e">
        <f>VLOOKUP(A30,HOP!A:U,21,0)</f>
        <v>#N/A</v>
      </c>
      <c r="J30">
        <v>4.7</v>
      </c>
    </row>
    <row r="31" hidden="1" spans="1:10">
      <c r="A31">
        <v>1387138318</v>
      </c>
      <c r="B31" t="s">
        <v>27</v>
      </c>
      <c r="C31" t="s">
        <v>28</v>
      </c>
      <c r="D31" s="4">
        <v>204</v>
      </c>
      <c r="E31">
        <v>204</v>
      </c>
      <c r="F31" s="7" t="s">
        <v>149</v>
      </c>
      <c r="G31">
        <f t="shared" si="0"/>
        <v>0</v>
      </c>
      <c r="H31" t="str">
        <f t="shared" si="1"/>
        <v>，202204121120360022</v>
      </c>
      <c r="I31" t="e">
        <f>VLOOKUP(A31,HOP!A:U,21,0)</f>
        <v>#N/A</v>
      </c>
      <c r="J31">
        <v>4.12</v>
      </c>
    </row>
    <row r="32" hidden="1" spans="1:10">
      <c r="A32">
        <v>1389131951</v>
      </c>
      <c r="B32" t="s">
        <v>47</v>
      </c>
      <c r="C32" t="s">
        <v>89</v>
      </c>
      <c r="D32" s="4">
        <v>205</v>
      </c>
      <c r="E32">
        <v>205</v>
      </c>
      <c r="F32" s="7" t="s">
        <v>150</v>
      </c>
      <c r="G32">
        <f t="shared" si="0"/>
        <v>0</v>
      </c>
      <c r="H32" t="str">
        <f t="shared" si="1"/>
        <v>，202204091541470025</v>
      </c>
      <c r="I32" t="e">
        <f>VLOOKUP(A32,HOP!A:U,21,0)</f>
        <v>#N/A</v>
      </c>
      <c r="J32">
        <v>4.9</v>
      </c>
    </row>
    <row r="33" hidden="1" spans="1:10">
      <c r="A33">
        <v>1389412880</v>
      </c>
      <c r="B33" t="s">
        <v>47</v>
      </c>
      <c r="C33" t="s">
        <v>89</v>
      </c>
      <c r="D33" s="4">
        <v>205</v>
      </c>
      <c r="E33">
        <v>205</v>
      </c>
      <c r="F33" s="7" t="s">
        <v>151</v>
      </c>
      <c r="G33">
        <f t="shared" si="0"/>
        <v>0</v>
      </c>
      <c r="H33" t="str">
        <f t="shared" si="1"/>
        <v>，202204092128130020</v>
      </c>
      <c r="I33" t="e">
        <f>VLOOKUP(A33,HOP!A:U,21,0)</f>
        <v>#N/A</v>
      </c>
      <c r="J33">
        <v>4.9</v>
      </c>
    </row>
    <row r="34" hidden="1" spans="1:10">
      <c r="A34">
        <v>1388258127</v>
      </c>
      <c r="B34" t="s">
        <v>28</v>
      </c>
      <c r="C34" t="s">
        <v>47</v>
      </c>
      <c r="D34" s="4">
        <v>131.48</v>
      </c>
      <c r="E34">
        <v>131.48</v>
      </c>
      <c r="F34" s="7" t="s">
        <v>152</v>
      </c>
      <c r="G34">
        <f t="shared" si="0"/>
        <v>0</v>
      </c>
      <c r="H34" t="str">
        <f t="shared" si="1"/>
        <v>，202204082114590020</v>
      </c>
      <c r="I34" t="e">
        <f>VLOOKUP(A34,HOP!A:U,21,0)</f>
        <v>#N/A</v>
      </c>
      <c r="J34">
        <v>4.8</v>
      </c>
    </row>
    <row r="36" spans="4:4">
      <c r="D36">
        <f>SUM(D2:D35)</f>
        <v>6934.56</v>
      </c>
    </row>
    <row r="37" spans="4:4">
      <c r="D37" s="5" t="s">
        <v>6</v>
      </c>
    </row>
    <row r="42" spans="1:4">
      <c r="A42" t="s">
        <v>153</v>
      </c>
      <c r="D42">
        <v>2438.08</v>
      </c>
    </row>
    <row r="43" spans="1:4">
      <c r="A43" t="s">
        <v>154</v>
      </c>
      <c r="D43">
        <v>4496.48</v>
      </c>
    </row>
    <row r="44" spans="1:4">
      <c r="A44" t="s">
        <v>155</v>
      </c>
      <c r="D44">
        <f>SUBTOTAL(9,D42:D43)</f>
        <v>6934.56</v>
      </c>
    </row>
  </sheetData>
  <autoFilter ref="A1:J34">
    <filterColumn colId="8">
      <filters>
        <filter val="直采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156</v>
      </c>
      <c r="B1" s="2" t="s">
        <v>157</v>
      </c>
      <c r="C1" s="2" t="s">
        <v>158</v>
      </c>
      <c r="D1" s="2" t="s">
        <v>159</v>
      </c>
      <c r="E1" s="2" t="s">
        <v>160</v>
      </c>
      <c r="F1" s="2" t="s">
        <v>17</v>
      </c>
      <c r="G1" s="2" t="s">
        <v>18</v>
      </c>
      <c r="H1" s="2" t="s">
        <v>161</v>
      </c>
      <c r="I1" s="2" t="s">
        <v>162</v>
      </c>
      <c r="J1" s="2" t="s">
        <v>163</v>
      </c>
      <c r="K1" s="2" t="s">
        <v>164</v>
      </c>
      <c r="L1" s="2" t="s">
        <v>165</v>
      </c>
      <c r="M1" s="2" t="s">
        <v>166</v>
      </c>
      <c r="N1" s="2" t="s">
        <v>167</v>
      </c>
      <c r="O1" s="2" t="s">
        <v>168</v>
      </c>
      <c r="P1" s="2" t="s">
        <v>169</v>
      </c>
      <c r="Q1" s="2" t="s">
        <v>170</v>
      </c>
      <c r="R1" s="2" t="s">
        <v>171</v>
      </c>
      <c r="S1" s="2" t="s">
        <v>172</v>
      </c>
      <c r="T1" s="2" t="s">
        <v>173</v>
      </c>
      <c r="U1" s="2" t="s">
        <v>174</v>
      </c>
    </row>
    <row r="2" s="1" customFormat="1" spans="1:21">
      <c r="A2" s="1" t="s">
        <v>88</v>
      </c>
      <c r="B2" s="1" t="s">
        <v>175</v>
      </c>
      <c r="C2" s="1" t="s">
        <v>176</v>
      </c>
      <c r="D2" s="1" t="s">
        <v>77</v>
      </c>
      <c r="E2" s="1" t="s">
        <v>84</v>
      </c>
      <c r="F2" s="1" t="s">
        <v>175</v>
      </c>
      <c r="G2" s="1" t="s">
        <v>177</v>
      </c>
      <c r="H2" s="1" t="s">
        <v>178</v>
      </c>
      <c r="I2" s="1" t="s">
        <v>82</v>
      </c>
      <c r="J2" s="1" t="s">
        <v>179</v>
      </c>
      <c r="K2" s="1" t="s">
        <v>82</v>
      </c>
      <c r="L2" s="1" t="s">
        <v>82</v>
      </c>
      <c r="M2" s="1" t="s">
        <v>180</v>
      </c>
      <c r="N2" s="1" t="s">
        <v>180</v>
      </c>
      <c r="O2" s="1" t="s">
        <v>7</v>
      </c>
      <c r="P2" s="1" t="s">
        <v>181</v>
      </c>
      <c r="Q2" s="1" t="s">
        <v>182</v>
      </c>
      <c r="R2" s="1" t="s">
        <v>183</v>
      </c>
      <c r="S2" s="1" t="s">
        <v>184</v>
      </c>
      <c r="T2" s="1" t="s">
        <v>185</v>
      </c>
      <c r="U2" s="1" t="s">
        <v>186</v>
      </c>
    </row>
    <row r="3" s="1" customFormat="1" spans="1:21">
      <c r="A3" s="1" t="s">
        <v>45</v>
      </c>
      <c r="B3" s="1" t="s">
        <v>187</v>
      </c>
      <c r="C3" s="1" t="s">
        <v>188</v>
      </c>
      <c r="D3" s="1" t="s">
        <v>189</v>
      </c>
      <c r="E3" s="1" t="s">
        <v>46</v>
      </c>
      <c r="F3" s="1" t="s">
        <v>187</v>
      </c>
      <c r="G3" s="1" t="s">
        <v>175</v>
      </c>
      <c r="H3" s="1" t="s">
        <v>178</v>
      </c>
      <c r="I3" s="1" t="s">
        <v>38</v>
      </c>
      <c r="J3" s="1" t="s">
        <v>179</v>
      </c>
      <c r="K3" s="1" t="s">
        <v>38</v>
      </c>
      <c r="L3" s="1" t="s">
        <v>38</v>
      </c>
      <c r="M3" s="1" t="s">
        <v>180</v>
      </c>
      <c r="N3" s="1" t="s">
        <v>180</v>
      </c>
      <c r="O3" s="1" t="s">
        <v>7</v>
      </c>
      <c r="P3" s="1" t="s">
        <v>181</v>
      </c>
      <c r="Q3" s="1" t="s">
        <v>182</v>
      </c>
      <c r="R3" s="1" t="s">
        <v>190</v>
      </c>
      <c r="S3" s="1" t="s">
        <v>184</v>
      </c>
      <c r="T3" s="1" t="s">
        <v>185</v>
      </c>
      <c r="U3" s="1" t="s">
        <v>186</v>
      </c>
    </row>
    <row r="4" s="1" customFormat="1" spans="1:21">
      <c r="A4" s="1" t="s">
        <v>87</v>
      </c>
      <c r="B4" s="1" t="s">
        <v>187</v>
      </c>
      <c r="C4" s="1" t="s">
        <v>191</v>
      </c>
      <c r="D4" s="1" t="s">
        <v>77</v>
      </c>
      <c r="E4" s="1" t="s">
        <v>84</v>
      </c>
      <c r="F4" s="1" t="s">
        <v>187</v>
      </c>
      <c r="G4" s="1" t="s">
        <v>175</v>
      </c>
      <c r="H4" s="1" t="s">
        <v>178</v>
      </c>
      <c r="I4" s="1" t="s">
        <v>82</v>
      </c>
      <c r="J4" s="1" t="s">
        <v>179</v>
      </c>
      <c r="K4" s="1" t="s">
        <v>82</v>
      </c>
      <c r="L4" s="1" t="s">
        <v>82</v>
      </c>
      <c r="M4" s="1" t="s">
        <v>180</v>
      </c>
      <c r="N4" s="1" t="s">
        <v>180</v>
      </c>
      <c r="O4" s="1" t="s">
        <v>7</v>
      </c>
      <c r="P4" s="1" t="s">
        <v>181</v>
      </c>
      <c r="Q4" s="1" t="s">
        <v>182</v>
      </c>
      <c r="R4" s="1" t="s">
        <v>192</v>
      </c>
      <c r="S4" s="1" t="s">
        <v>184</v>
      </c>
      <c r="T4" s="1" t="s">
        <v>185</v>
      </c>
      <c r="U4" s="1" t="s">
        <v>186</v>
      </c>
    </row>
    <row r="5" s="1" customFormat="1" spans="1:21">
      <c r="A5" s="1" t="s">
        <v>86</v>
      </c>
      <c r="B5" s="1" t="s">
        <v>193</v>
      </c>
      <c r="C5" s="1" t="s">
        <v>194</v>
      </c>
      <c r="D5" s="1" t="s">
        <v>77</v>
      </c>
      <c r="E5" s="1" t="s">
        <v>84</v>
      </c>
      <c r="F5" s="1" t="s">
        <v>193</v>
      </c>
      <c r="G5" s="1" t="s">
        <v>187</v>
      </c>
      <c r="H5" s="1" t="s">
        <v>178</v>
      </c>
      <c r="I5" s="1" t="s">
        <v>82</v>
      </c>
      <c r="J5" s="1" t="s">
        <v>179</v>
      </c>
      <c r="K5" s="1" t="s">
        <v>82</v>
      </c>
      <c r="L5" s="1" t="s">
        <v>82</v>
      </c>
      <c r="M5" s="1" t="s">
        <v>180</v>
      </c>
      <c r="N5" s="1" t="s">
        <v>180</v>
      </c>
      <c r="O5" s="1" t="s">
        <v>7</v>
      </c>
      <c r="P5" s="1" t="s">
        <v>181</v>
      </c>
      <c r="Q5" s="1" t="s">
        <v>182</v>
      </c>
      <c r="R5" s="1" t="s">
        <v>195</v>
      </c>
      <c r="S5" s="1" t="s">
        <v>184</v>
      </c>
      <c r="T5" s="1" t="s">
        <v>185</v>
      </c>
      <c r="U5" s="1" t="s">
        <v>186</v>
      </c>
    </row>
    <row r="6" s="1" customFormat="1" spans="1:21">
      <c r="A6" s="1" t="s">
        <v>72</v>
      </c>
      <c r="B6" s="1" t="s">
        <v>193</v>
      </c>
      <c r="C6" s="1" t="s">
        <v>196</v>
      </c>
      <c r="D6" s="1" t="s">
        <v>70</v>
      </c>
      <c r="E6" s="1" t="s">
        <v>197</v>
      </c>
      <c r="F6" s="1" t="s">
        <v>193</v>
      </c>
      <c r="G6" s="1" t="s">
        <v>175</v>
      </c>
      <c r="H6" s="1" t="s">
        <v>178</v>
      </c>
      <c r="I6" s="1" t="s">
        <v>198</v>
      </c>
      <c r="J6" s="1" t="s">
        <v>179</v>
      </c>
      <c r="K6" s="1" t="s">
        <v>198</v>
      </c>
      <c r="L6" s="1" t="s">
        <v>198</v>
      </c>
      <c r="M6" s="1" t="s">
        <v>180</v>
      </c>
      <c r="N6" s="1" t="s">
        <v>180</v>
      </c>
      <c r="O6" s="1" t="s">
        <v>7</v>
      </c>
      <c r="P6" s="1" t="s">
        <v>181</v>
      </c>
      <c r="Q6" s="1" t="s">
        <v>182</v>
      </c>
      <c r="R6" s="1" t="s">
        <v>199</v>
      </c>
      <c r="S6" s="1" t="s">
        <v>184</v>
      </c>
      <c r="T6" s="1" t="s">
        <v>185</v>
      </c>
      <c r="U6" s="1" t="s">
        <v>186</v>
      </c>
    </row>
    <row r="7" s="1" customFormat="1" spans="1:21">
      <c r="A7" s="1" t="s">
        <v>83</v>
      </c>
      <c r="B7" s="1" t="s">
        <v>200</v>
      </c>
      <c r="C7" s="1" t="s">
        <v>201</v>
      </c>
      <c r="D7" s="1" t="s">
        <v>77</v>
      </c>
      <c r="E7" s="1" t="s">
        <v>84</v>
      </c>
      <c r="F7" s="1" t="s">
        <v>200</v>
      </c>
      <c r="G7" s="1" t="s">
        <v>193</v>
      </c>
      <c r="H7" s="1" t="s">
        <v>178</v>
      </c>
      <c r="I7" s="1" t="s">
        <v>82</v>
      </c>
      <c r="J7" s="1" t="s">
        <v>179</v>
      </c>
      <c r="K7" s="1" t="s">
        <v>82</v>
      </c>
      <c r="L7" s="1" t="s">
        <v>82</v>
      </c>
      <c r="M7" s="1" t="s">
        <v>180</v>
      </c>
      <c r="N7" s="1" t="s">
        <v>180</v>
      </c>
      <c r="O7" s="1" t="s">
        <v>7</v>
      </c>
      <c r="P7" s="1" t="s">
        <v>181</v>
      </c>
      <c r="Q7" s="1" t="s">
        <v>182</v>
      </c>
      <c r="R7" s="1" t="s">
        <v>202</v>
      </c>
      <c r="S7" s="1" t="s">
        <v>184</v>
      </c>
      <c r="T7" s="1" t="s">
        <v>185</v>
      </c>
      <c r="U7" s="1" t="s">
        <v>186</v>
      </c>
    </row>
    <row r="8" s="1" customFormat="1" spans="1:21">
      <c r="A8" s="1" t="s">
        <v>79</v>
      </c>
      <c r="B8" s="1" t="s">
        <v>203</v>
      </c>
      <c r="C8" s="1" t="s">
        <v>204</v>
      </c>
      <c r="D8" s="1" t="s">
        <v>77</v>
      </c>
      <c r="E8" s="1" t="s">
        <v>80</v>
      </c>
      <c r="F8" s="1" t="s">
        <v>203</v>
      </c>
      <c r="G8" s="1" t="s">
        <v>205</v>
      </c>
      <c r="H8" s="1" t="s">
        <v>178</v>
      </c>
      <c r="I8" s="1" t="s">
        <v>82</v>
      </c>
      <c r="J8" s="1" t="s">
        <v>179</v>
      </c>
      <c r="K8" s="1" t="s">
        <v>82</v>
      </c>
      <c r="L8" s="1" t="s">
        <v>82</v>
      </c>
      <c r="M8" s="1" t="s">
        <v>180</v>
      </c>
      <c r="N8" s="1" t="s">
        <v>180</v>
      </c>
      <c r="O8" s="1" t="s">
        <v>7</v>
      </c>
      <c r="P8" s="1" t="s">
        <v>181</v>
      </c>
      <c r="Q8" s="1" t="s">
        <v>182</v>
      </c>
      <c r="R8" s="1" t="s">
        <v>206</v>
      </c>
      <c r="S8" s="1" t="s">
        <v>184</v>
      </c>
      <c r="T8" s="1" t="s">
        <v>185</v>
      </c>
      <c r="U8" s="1" t="s">
        <v>186</v>
      </c>
    </row>
    <row r="9" s="1" customFormat="1" spans="1:21">
      <c r="A9" s="1" t="s">
        <v>33</v>
      </c>
      <c r="B9" s="1" t="s">
        <v>207</v>
      </c>
      <c r="C9" s="1" t="s">
        <v>208</v>
      </c>
      <c r="D9" s="1" t="s">
        <v>189</v>
      </c>
      <c r="E9" s="1" t="s">
        <v>34</v>
      </c>
      <c r="F9" s="1" t="s">
        <v>207</v>
      </c>
      <c r="G9" s="1" t="s">
        <v>203</v>
      </c>
      <c r="H9" s="1" t="s">
        <v>178</v>
      </c>
      <c r="I9" s="1" t="s">
        <v>38</v>
      </c>
      <c r="J9" s="1" t="s">
        <v>179</v>
      </c>
      <c r="K9" s="1" t="s">
        <v>38</v>
      </c>
      <c r="L9" s="1" t="s">
        <v>38</v>
      </c>
      <c r="M9" s="1" t="s">
        <v>180</v>
      </c>
      <c r="N9" s="1" t="s">
        <v>180</v>
      </c>
      <c r="O9" s="1" t="s">
        <v>7</v>
      </c>
      <c r="P9" s="1" t="s">
        <v>181</v>
      </c>
      <c r="Q9" s="1" t="s">
        <v>182</v>
      </c>
      <c r="R9" s="1" t="s">
        <v>209</v>
      </c>
      <c r="S9" s="1" t="s">
        <v>184</v>
      </c>
      <c r="T9" s="1" t="s">
        <v>185</v>
      </c>
      <c r="U9" s="1" t="s">
        <v>186</v>
      </c>
    </row>
    <row r="10" s="1" customFormat="1" spans="1:21">
      <c r="A10" s="1" t="s">
        <v>210</v>
      </c>
      <c r="B10" s="1" t="s">
        <v>211</v>
      </c>
      <c r="C10" s="1" t="s">
        <v>212</v>
      </c>
      <c r="D10" s="1" t="s">
        <v>213</v>
      </c>
      <c r="E10" s="1" t="s">
        <v>214</v>
      </c>
      <c r="F10" s="1" t="s">
        <v>207</v>
      </c>
      <c r="G10" s="1" t="s">
        <v>205</v>
      </c>
      <c r="H10" s="1" t="s">
        <v>178</v>
      </c>
      <c r="I10" s="1" t="s">
        <v>215</v>
      </c>
      <c r="J10" s="1" t="s">
        <v>179</v>
      </c>
      <c r="K10" s="1" t="s">
        <v>215</v>
      </c>
      <c r="L10" s="1" t="s">
        <v>7</v>
      </c>
      <c r="M10" s="1" t="s">
        <v>216</v>
      </c>
      <c r="N10" s="1" t="s">
        <v>216</v>
      </c>
      <c r="O10" s="1" t="s">
        <v>7</v>
      </c>
      <c r="P10" s="1" t="s">
        <v>181</v>
      </c>
      <c r="Q10" s="1" t="s">
        <v>182</v>
      </c>
      <c r="R10" s="1" t="s">
        <v>217</v>
      </c>
      <c r="S10" s="1" t="s">
        <v>184</v>
      </c>
      <c r="T10" s="1" t="s">
        <v>185</v>
      </c>
      <c r="U10" s="1" t="s">
        <v>186</v>
      </c>
    </row>
    <row r="11" s="1" customFormat="1" spans="1:21">
      <c r="A11" s="1" t="s">
        <v>39</v>
      </c>
      <c r="B11" s="1" t="s">
        <v>218</v>
      </c>
      <c r="C11" s="1" t="s">
        <v>219</v>
      </c>
      <c r="D11" s="1" t="s">
        <v>189</v>
      </c>
      <c r="E11" s="1" t="s">
        <v>40</v>
      </c>
      <c r="F11" s="1" t="s">
        <v>207</v>
      </c>
      <c r="G11" s="1" t="s">
        <v>205</v>
      </c>
      <c r="H11" s="1" t="s">
        <v>178</v>
      </c>
      <c r="I11" s="1" t="s">
        <v>44</v>
      </c>
      <c r="J11" s="1" t="s">
        <v>179</v>
      </c>
      <c r="K11" s="1" t="s">
        <v>44</v>
      </c>
      <c r="L11" s="1" t="s">
        <v>44</v>
      </c>
      <c r="M11" s="1" t="s">
        <v>180</v>
      </c>
      <c r="N11" s="1" t="s">
        <v>180</v>
      </c>
      <c r="O11" s="1" t="s">
        <v>7</v>
      </c>
      <c r="P11" s="1" t="s">
        <v>181</v>
      </c>
      <c r="Q11" s="1" t="s">
        <v>182</v>
      </c>
      <c r="R11" s="1" t="s">
        <v>220</v>
      </c>
      <c r="S11" s="1" t="s">
        <v>184</v>
      </c>
      <c r="T11" s="1" t="s">
        <v>185</v>
      </c>
      <c r="U11" s="1" t="s">
        <v>186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2022-04-12T03:41:18Z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31D2F079E74C4BD3BE61AD8BD880F581</vt:lpwstr>
  </property>
  <property fmtid="{D5CDD505-2E9C-101B-9397-08002B2CF9AE}" pid="3" name="KSOProductBuildVer">
    <vt:lpwstr>2052-11.1.0.11636</vt:lpwstr>
  </property>
</Properties>
</file>