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<sst xmlns="http://schemas.openxmlformats.org/spreadsheetml/2006/main" count="150" uniqueCount="94">
  <si>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</si>
  <si>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</si>
  <si>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</si>
  <si>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</si>
  <si>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</si>
  <si>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</si>
  <si>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</si>
  <si>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</si>
  <si>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</si>
  <si>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</si>
  <si>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</si>
  <si>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</si>
  <si>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</si>
  <si>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</si>
  <si>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</si>
  <si>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</si>
  <si>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</si>
  <si>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</si>
  <si>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</si>
  <si>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</si>
  <si>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</si>
  <si>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</si>
  <si>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</si>
  <si>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</si>
  <si>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</si>
  <si>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17717746885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</si>
  <si>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</si>
  <si>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</si>
  <si>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</si>
  <si>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</si>
  <si>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</si>
  <si>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Liu/Mei Ha</t>
  </si>
  <si>
    <t>CA363220412CNY</t>
  </si>
  <si>
    <t>未提现</t>
  </si>
  <si>
    <t>携程开票</t>
  </si>
  <si>
    <t xml:space="preserve">2483972	</t>
  </si>
  <si>
    <t xml:space="preserve">2203260076	</t>
  </si>
  <si>
    <t xml:space="preserve">17717918681	</t>
  </si>
  <si>
    <t>[海口]今日大酒店（海口美兰机场店）(88739174)</t>
  </si>
  <si>
    <t>今朝·惜大床房&lt;双人入住&gt;&lt;内宾&gt;&lt;预付&gt;&lt;无早&gt;</t>
  </si>
  <si>
    <t>曹军辉</t>
  </si>
  <si>
    <t xml:space="preserve">	</t>
  </si>
  <si>
    <t xml:space="preserve">17725467949	</t>
  </si>
  <si>
    <t>[昭通]7天酒店(昭通发达广场店)(88739285)</t>
  </si>
  <si>
    <t>自主双床房&lt;双人入住&gt;&lt;内宾&gt;&lt;预付&gt;&lt;双早&gt;</t>
  </si>
  <si>
    <t>向峻锋</t>
  </si>
  <si>
    <t xml:space="preserve">2485499	</t>
  </si>
  <si>
    <t>，</t>
  </si>
  <si>
    <t>A220412091542481</t>
  </si>
  <si>
    <t>CNY / HKD 当前参考汇率: 1.226773386</t>
  </si>
  <si>
    <t>总计：884.01 CNY/
1084.48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</si>
  <si>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</si>
  <si>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</si>
  <si>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</si>
  <si>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</si>
  <si>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</si>
  <si>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</si>
  <si>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</si>
  <si>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</si>
  <si>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</si>
  <si>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</si>
  <si>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</si>
  <si>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</si>
  <si>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</si>
  <si>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</si>
  <si>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</si>
  <si>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</si>
  <si>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</si>
  <si>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</si>
  <si>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</si>
  <si>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2485499</t>
  </si>
  <si>
    <t>7天酒店(昭通发达广场店)</t>
  </si>
  <si>
    <t>2022-03-28</t>
  </si>
  <si>
    <t>退房日周结</t>
  </si>
  <si>
    <t>104.03</t>
  </si>
  <si>
    <t>RMB</t>
  </si>
  <si>
    <t>0</t>
  </si>
  <si>
    <t>0.00</t>
  </si>
  <si>
    <t>携程国内直连(DD)</t>
  </si>
  <si>
    <t>01.011249</t>
  </si>
  <si>
    <t>2022-03-27 18:17:50</t>
  </si>
  <si>
    <t>否</t>
  </si>
  <si>
    <t>汇智国际旅游发展有限公司</t>
  </si>
  <si>
    <t>直连</t>
  </si>
  <si>
    <t>2022-03-26</t>
  </si>
  <si>
    <t>2484093</t>
  </si>
  <si>
    <t>今日大酒店（美兰机场店）</t>
  </si>
  <si>
    <t>75.00</t>
  </si>
  <si>
    <t>2022-03-26 17:26:09</t>
  </si>
  <si>
    <t>2483972</t>
  </si>
  <si>
    <t>荃湾西如心酒店</t>
  </si>
  <si>
    <t>Liu Mei Ha</t>
  </si>
  <si>
    <t>704.98</t>
  </si>
  <si>
    <t>2022-03-26 16:11:48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</si>
</sst>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16" borderId="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44647</v>
      </c>
      <c r="G2" s="6">
        <v>44648</v>
      </c>
      <c r="H2" s="4">
        <v>1</v>
      </c>
      <c r="I2" s="4">
        <v>1</v>
      </c>
      <c r="J2" s="4">
        <v>1</v>
      </c>
      <c r="K2" s="4" t="s">
        <v>30</v>
      </c>
      <c r="L2" s="4">
        <v>704.98</v>
      </c>
      <c r="M2" s="4">
        <v>704.98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44646</v>
      </c>
      <c r="S2" s="6">
        <v>44663</v>
      </c>
      <c r="T2" s="4" t="s">
        <v>34</v>
      </c>
      <c r="U2" s="4">
        <v>704.98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44647</v>
      </c>
      <c r="G3" s="6">
        <v>44648</v>
      </c>
      <c r="H3" s="4">
        <v>1</v>
      </c>
      <c r="I3" s="4">
        <v>1</v>
      </c>
      <c r="J3" s="4">
        <v>1</v>
      </c>
      <c r="K3" s="4" t="s">
        <v>30</v>
      </c>
      <c r="L3" s="4">
        <v>75</v>
      </c>
      <c r="M3" s="4">
        <v>75</v>
      </c>
      <c r="N3" s="4" t="s">
        <v>40</v>
      </c>
      <c r="O3" s="4" t="s">
        <v>32</v>
      </c>
      <c r="P3" s="4" t="s">
        <v>33</v>
      </c>
      <c r="Q3" s="4">
        <v>0</v>
      </c>
      <c r="R3" s="7">
        <v>44646</v>
      </c>
      <c r="S3" s="6">
        <v>44663</v>
      </c>
      <c r="T3" s="4" t="s">
        <v>34</v>
      </c>
      <c r="U3" s="4">
        <v>75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44647</v>
      </c>
      <c r="G4" s="6">
        <v>44648</v>
      </c>
      <c r="H4" s="4">
        <v>1</v>
      </c>
      <c r="I4" s="4">
        <v>1</v>
      </c>
      <c r="J4" s="4">
        <v>1</v>
      </c>
      <c r="K4" s="4" t="s">
        <v>30</v>
      </c>
      <c r="L4" s="4">
        <v>104.03</v>
      </c>
      <c r="M4" s="4">
        <v>104.03</v>
      </c>
      <c r="N4" s="4" t="s">
        <v>45</v>
      </c>
      <c r="O4" s="4" t="s">
        <v>32</v>
      </c>
      <c r="P4" s="4" t="s">
        <v>33</v>
      </c>
      <c r="Q4" s="4">
        <v>0</v>
      </c>
      <c r="R4" s="7">
        <v>44647</v>
      </c>
      <c r="S4" s="6">
        <v>44663</v>
      </c>
      <c r="T4" s="4" t="s">
        <v>34</v>
      </c>
      <c r="U4" s="4">
        <v>104.03</v>
      </c>
      <c r="V4" s="4">
        <v>0</v>
      </c>
      <c r="W4" s="4">
        <v>0</v>
      </c>
      <c r="X4" s="4" t="s">
        <v>46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17717746885</v>
      </c>
      <c r="B2" s="6">
        <v>44647</v>
      </c>
      <c r="C2" s="6">
        <v>44648</v>
      </c>
      <c r="D2" s="4">
        <v>704.98</v>
      </c>
      <c r="E2" s="4" t="str">
        <f>VLOOKUP(A2,HOP!A:L,12,0)</f>
        <v>704.98</v>
      </c>
      <c r="F2" s="4" t="str">
        <f>VLOOKUP(A2,HOP!A:C,3,0)</f>
        <v>2483972</v>
      </c>
      <c r="G2" s="4">
        <f>D2-E2</f>
        <v>0</v>
      </c>
      <c r="H2" s="4" t="str">
        <f>$H$1&amp;F2</f>
        <v>，2483972</v>
      </c>
      <c r="I2" s="4" t="str">
        <f>VLOOKUP(A2,HOP!A:U,21,0)</f>
        <v>直连</v>
      </c>
    </row>
    <row r="3" s="4" customFormat="1" spans="1:9">
      <c r="A3" s="5">
        <v>17717918681</v>
      </c>
      <c r="B3" s="6">
        <v>44647</v>
      </c>
      <c r="C3" s="6">
        <v>44648</v>
      </c>
      <c r="D3" s="4">
        <v>75</v>
      </c>
      <c r="E3" s="4" t="str">
        <f>VLOOKUP(A3,HOP!A:L,12,0)</f>
        <v>75.00</v>
      </c>
      <c r="F3" s="4" t="str">
        <f>VLOOKUP(A3,HOP!A:C,3,0)</f>
        <v>2484093</v>
      </c>
      <c r="G3" s="4">
        <f>D3-E3</f>
        <v>0</v>
      </c>
      <c r="H3" s="4" t="str">
        <f>$H$1&amp;F3</f>
        <v>，2484093</v>
      </c>
      <c r="I3" s="4" t="str">
        <f>VLOOKUP(A3,HOP!A:U,21,0)</f>
        <v>直连</v>
      </c>
    </row>
    <row r="4" s="4" customFormat="1" spans="1:9">
      <c r="A4" s="5">
        <v>17725467949</v>
      </c>
      <c r="B4" s="6">
        <v>44647</v>
      </c>
      <c r="C4" s="6">
        <v>44648</v>
      </c>
      <c r="D4" s="4">
        <v>104.03</v>
      </c>
      <c r="E4" s="4" t="str">
        <f>VLOOKUP(A4,HOP!A:L,12,0)</f>
        <v>104.03</v>
      </c>
      <c r="F4" s="4" t="str">
        <f>VLOOKUP(A4,HOP!A:C,3,0)</f>
        <v>2485499</v>
      </c>
      <c r="G4" s="4">
        <f>D4-E4</f>
        <v>0</v>
      </c>
      <c r="H4" s="4" t="str">
        <f>$H$1&amp;F4</f>
        <v>，2485499</v>
      </c>
      <c r="I4" s="4" t="str">
        <f>VLOOKUP(A4,HOP!A:U,21,0)</f>
        <v>直连</v>
      </c>
    </row>
    <row r="6" spans="4:4">
      <c r="D6" s="4">
        <f>SUM(D2:D5)</f>
        <v>884.01</v>
      </c>
    </row>
    <row r="11" spans="1:1">
      <c r="A11" s="4" t="s">
        <v>48</v>
      </c>
    </row>
    <row r="12" spans="1:1">
      <c r="A12" s="4" t="s">
        <v>49</v>
      </c>
    </row>
    <row r="13" spans="1:1">
      <c r="A13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30" sqref="D30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17725467949</v>
      </c>
      <c r="B2" s="1" t="s">
        <v>69</v>
      </c>
      <c r="C2" s="1" t="s">
        <v>70</v>
      </c>
      <c r="D2" s="1" t="s">
        <v>71</v>
      </c>
      <c r="E2" s="1" t="s">
        <v>45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="1" customFormat="1" spans="1:21">
      <c r="A3" s="3">
        <v>17717918681</v>
      </c>
      <c r="B3" s="1" t="s">
        <v>84</v>
      </c>
      <c r="C3" s="1" t="s">
        <v>85</v>
      </c>
      <c r="D3" s="1" t="s">
        <v>86</v>
      </c>
      <c r="E3" s="1" t="s">
        <v>40</v>
      </c>
      <c r="F3" s="1" t="s">
        <v>69</v>
      </c>
      <c r="G3" s="1" t="s">
        <v>72</v>
      </c>
      <c r="H3" s="1" t="s">
        <v>73</v>
      </c>
      <c r="I3" s="1" t="s">
        <v>87</v>
      </c>
      <c r="J3" s="1" t="s">
        <v>75</v>
      </c>
      <c r="K3" s="1" t="s">
        <v>87</v>
      </c>
      <c r="L3" s="1" t="s">
        <v>87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88</v>
      </c>
      <c r="S3" s="1" t="s">
        <v>81</v>
      </c>
      <c r="T3" s="1" t="s">
        <v>82</v>
      </c>
      <c r="U3" s="1" t="s">
        <v>83</v>
      </c>
    </row>
    <row r="4" s="1" customFormat="1" spans="1:21">
      <c r="A4" s="3">
        <v>17717746885</v>
      </c>
      <c r="B4" s="1" t="s">
        <v>84</v>
      </c>
      <c r="C4" s="1" t="s">
        <v>89</v>
      </c>
      <c r="D4" s="1" t="s">
        <v>90</v>
      </c>
      <c r="E4" s="1" t="s">
        <v>91</v>
      </c>
      <c r="F4" s="1" t="s">
        <v>69</v>
      </c>
      <c r="G4" s="1" t="s">
        <v>72</v>
      </c>
      <c r="H4" s="1" t="s">
        <v>73</v>
      </c>
      <c r="I4" s="1" t="s">
        <v>92</v>
      </c>
      <c r="J4" s="1" t="s">
        <v>75</v>
      </c>
      <c r="K4" s="1" t="s">
        <v>92</v>
      </c>
      <c r="L4" s="1" t="s">
        <v>92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93</v>
      </c>
      <c r="S4" s="1" t="s">
        <v>81</v>
      </c>
      <c r="T4" s="1" t="s">
        <v>82</v>
      </c>
      <c r="U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2022-04-12T01:05:00Z</dcterms:created>
  <dcterms:modified xsi:type="dcterms:W3CDTF">2022-04-12T01:14:38Z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0320439EC42F45F197305FF67A84C1C3</vt:lpwstr>
  </property>
  <property fmtid="{D5CDD505-2E9C-101B-9397-08002B2CF9AE}" pid="3" name="KSOProductBuildVer">
    <vt:lpwstr>2052-11.1.0.11636</vt:lpwstr>
  </property>
</Properties>
</file>