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<sst xmlns="http://schemas.openxmlformats.org/spreadsheetml/2006/main" count="710" uniqueCount="243">
  <si>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</si>
  <si>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</si>
  <si>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</si>
  <si>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</si>
  <si>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</si>
  <si>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</si>
  <si>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</si>
  <si>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</si>
  <si>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</si>
  <si>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</si>
  <si>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</si>
  <si>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</si>
  <si>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</si>
  <si>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</si>
  <si>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</si>
  <si>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</si>
  <si>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</si>
  <si>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</si>
  <si>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</si>
  <si>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</si>
  <si>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</si>
  <si>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</si>
  <si>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</si>
  <si>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</si>
  <si>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</si>
  <si>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17591468574	</t>
  </si>
  <si>
    <t>Ctrip</t>
  </si>
  <si>
    <t>正常</t>
  </si>
  <si>
    <t>[高雄]高雄乐逸旅居(La Inn)(81210465)</t>
  </si>
  <si>
    <t>标准客房&lt;2人入住&gt;&lt;早餐&gt;</t>
  </si>
  <si>
    <t>CNY</t>
  </si>
  <si>
    <t>CHANG/KAILIN</t>
  </si>
  <si>
    <t>CA13744220412CNY</t>
  </si>
  <si>
    <t>未提现</t>
  </si>
  <si>
    <t>携程开票</t>
  </si>
  <si>
    <t xml:space="preserve">2455795	</t>
  </si>
  <si>
    <t xml:space="preserve">EXP-1905313142	</t>
  </si>
  <si>
    <t xml:space="preserve">17635444582	</t>
  </si>
  <si>
    <t>[台南]台南富信大饭店(Fushin Hotel Tainan)(80941618)</t>
  </si>
  <si>
    <t>标准客房&lt;2人入住&gt;</t>
  </si>
  <si>
    <t>KUO/SHIHYING</t>
  </si>
  <si>
    <t xml:space="preserve">	</t>
  </si>
  <si>
    <t xml:space="preserve">09360705	</t>
  </si>
  <si>
    <t xml:space="preserve">17697000032	</t>
  </si>
  <si>
    <t>[台中]天阁酒店(台中馆)(Tango Hotel Taichung)(80942068)</t>
  </si>
  <si>
    <t>天豪大床房&lt;2人入住&gt;</t>
  </si>
  <si>
    <t>LIN/CHIHLIANG</t>
  </si>
  <si>
    <t xml:space="preserve">20220322-039	</t>
  </si>
  <si>
    <t xml:space="preserve">17715539658	</t>
  </si>
  <si>
    <t>[台北]台北国联大饭店(United Hotel)(80941615)</t>
  </si>
  <si>
    <t>豪华双床房&lt;2人入住&gt;</t>
  </si>
  <si>
    <t>hsing chang/chen</t>
  </si>
  <si>
    <t xml:space="preserve">17716872544	</t>
  </si>
  <si>
    <t>[长沙]麗枫酒店(长沙高铁站树木岭地铁站店)(91108929)</t>
  </si>
  <si>
    <t>标准单人房&lt;2人入住&gt;</t>
  </si>
  <si>
    <t>陈健</t>
  </si>
  <si>
    <t xml:space="preserve">17718877708	</t>
  </si>
  <si>
    <t>[北京]IU酒店(北京科技大学北沙滩地铁站店)(76423426)</t>
  </si>
  <si>
    <t>小U舒适大床房&lt;2人入住&gt;</t>
  </si>
  <si>
    <t>李士坤</t>
  </si>
  <si>
    <t xml:space="preserve">2484651	</t>
  </si>
  <si>
    <t>取消</t>
  </si>
  <si>
    <t xml:space="preserve">17719200435	</t>
  </si>
  <si>
    <t>[成都]维也纳酒店(成都温江珠江广场光华公园地铁站店)(68347711)</t>
  </si>
  <si>
    <t>宋龙</t>
  </si>
  <si>
    <t xml:space="preserve">2484830	</t>
  </si>
  <si>
    <t xml:space="preserve">17719234427	</t>
  </si>
  <si>
    <t>[兰州]兰州金苑之家宾馆(88634046)</t>
  </si>
  <si>
    <t>高级双床间&lt;2人入住&gt;</t>
  </si>
  <si>
    <t>苏云</t>
  </si>
  <si>
    <t xml:space="preserve">2484854	</t>
  </si>
  <si>
    <t xml:space="preserve">17724233625	</t>
  </si>
  <si>
    <t>[全椒]格林联盟酒店(全椒高铁站江海新城市广场店)(80249482)</t>
  </si>
  <si>
    <t>景观大床房&lt;2人入住&gt;</t>
  </si>
  <si>
    <t>王健</t>
  </si>
  <si>
    <t xml:space="preserve">17724373475	</t>
  </si>
  <si>
    <t>[阜阳]格林豪泰酒店(阜阳高铁站市政府奎星路店)(80246537)</t>
  </si>
  <si>
    <t>双床房&lt;2人入住&gt;</t>
  </si>
  <si>
    <t>赵茹</t>
  </si>
  <si>
    <t xml:space="preserve">(GRT)75797790	</t>
  </si>
  <si>
    <t xml:space="preserve">17724938257	</t>
  </si>
  <si>
    <t>[上海]贝壳酒店(上海国家会展中心华新店)(80248966)</t>
  </si>
  <si>
    <t>时尚双床房&lt;2人入住&gt;</t>
  </si>
  <si>
    <t>狄建峰</t>
  </si>
  <si>
    <t xml:space="preserve">2485256	</t>
  </si>
  <si>
    <t xml:space="preserve">(GRT)75799316;	</t>
  </si>
  <si>
    <t xml:space="preserve">17725104358	</t>
  </si>
  <si>
    <t>天豪大床房&lt;2人入住&gt;&lt;早餐&gt;</t>
  </si>
  <si>
    <t>Liu/Derek</t>
  </si>
  <si>
    <t xml:space="preserve">17725148869	</t>
  </si>
  <si>
    <t>FAN/helen</t>
  </si>
  <si>
    <t xml:space="preserve">17725158894	</t>
  </si>
  <si>
    <t>[昆明]昆明路瑞思酒店(88634195)</t>
  </si>
  <si>
    <t>豪华双人房&lt;2人入住&gt;</t>
  </si>
  <si>
    <t>刘晨熙</t>
  </si>
  <si>
    <t xml:space="preserve">2485348	</t>
  </si>
  <si>
    <t xml:space="preserve">17725244848	</t>
  </si>
  <si>
    <t>[北京]京康隆酒店(北京二外南门一店）(88634209)</t>
  </si>
  <si>
    <t>大床房&lt;2人入住&gt;</t>
  </si>
  <si>
    <t>张皓晖</t>
  </si>
  <si>
    <t xml:space="preserve">17725467044	</t>
  </si>
  <si>
    <t>[遵义]7天连锁酒店(遵义医学院店)(83900128)</t>
  </si>
  <si>
    <t>经济房&lt;2人入住&gt;</t>
  </si>
  <si>
    <t>李斌</t>
  </si>
  <si>
    <t xml:space="preserve">17725499380	</t>
  </si>
  <si>
    <t>[台北]天阁酒店(台北复兴馆)(The Tango Hotel (Taipei Fu Hsing))(80941372)</t>
  </si>
  <si>
    <t>天豪客房&lt;2人入住&gt;&lt;早餐&gt;</t>
  </si>
  <si>
    <t>Lo/Cheng Han</t>
  </si>
  <si>
    <t xml:space="preserve">2485534	</t>
  </si>
  <si>
    <t xml:space="preserve">20220327-023	</t>
  </si>
  <si>
    <t xml:space="preserve">17725759246	</t>
  </si>
  <si>
    <t>[null](80251147)</t>
  </si>
  <si>
    <t xml:space="preserve">17725782534	</t>
  </si>
  <si>
    <t>[赣州]赣州万事达便捷酒店连锁(88634070)</t>
  </si>
  <si>
    <t>豪华标准房&lt;2人入住&gt;</t>
  </si>
  <si>
    <t>雷荣志,吴德贵,钟为华</t>
  </si>
  <si>
    <t xml:space="preserve">17725842191	</t>
  </si>
  <si>
    <t>[昭通]7天酒店(昭通发达广场店)(80248254)</t>
  </si>
  <si>
    <t>自主双床房&lt;2人入住&gt;&lt;早餐&gt;&lt;钻石会员&gt;&lt;交叉用户机票，高铁，汽车，船票，用车&gt;</t>
  </si>
  <si>
    <t>任骏,王善新</t>
  </si>
  <si>
    <t xml:space="preserve">17726031996	</t>
  </si>
  <si>
    <t>[null](81209210)</t>
  </si>
  <si>
    <t xml:space="preserve">17718429979	</t>
  </si>
  <si>
    <t>退单</t>
  </si>
  <si>
    <t>[成都]POSHPACKER太古里盖碗茶旅行酒店（成都新南门地铁站店）(82340996)</t>
  </si>
  <si>
    <t>舒适双床房&lt;2人入住&gt;</t>
  </si>
  <si>
    <t>蒲宝双</t>
  </si>
  <si>
    <t>，</t>
  </si>
  <si>
    <t>17718429979此单多收220元退回</t>
  </si>
  <si>
    <t>7167 CNY</t>
  </si>
  <si>
    <t>A220412092456481</t>
  </si>
  <si>
    <t>A2204120924153605</t>
  </si>
  <si>
    <t>总计：7167元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</si>
  <si>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</si>
  <si>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</si>
  <si>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</si>
  <si>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</si>
  <si>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</si>
  <si>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</si>
  <si>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</si>
  <si>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</si>
  <si>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</si>
  <si>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</si>
  <si>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</si>
  <si>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</si>
  <si>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</si>
  <si>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</si>
  <si>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</si>
  <si>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</si>
  <si>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</si>
  <si>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</si>
  <si>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2022-03-27</t>
  </si>
  <si>
    <t>2485901</t>
  </si>
  <si>
    <t>安逸酒店</t>
  </si>
  <si>
    <t>朱继应</t>
  </si>
  <si>
    <t>2022-03-28</t>
  </si>
  <si>
    <t>退房日月结</t>
  </si>
  <si>
    <t>111.00</t>
  </si>
  <si>
    <t>RMB</t>
  </si>
  <si>
    <t>0</t>
  </si>
  <si>
    <t>0.00</t>
  </si>
  <si>
    <t>携程汇登国内直连</t>
  </si>
  <si>
    <t>01.011264</t>
  </si>
  <si>
    <t>2022-03-27 22:35:33</t>
  </si>
  <si>
    <t>否</t>
  </si>
  <si>
    <t>广州汇登信息科技有限公司</t>
  </si>
  <si>
    <t>直连</t>
  </si>
  <si>
    <t>2485785</t>
  </si>
  <si>
    <t>7天酒店(昭通发达广场店)</t>
  </si>
  <si>
    <t>208.00</t>
  </si>
  <si>
    <t>2022-03-27 21:08:03</t>
  </si>
  <si>
    <t>2485738</t>
  </si>
  <si>
    <t>赣州万事达便捷酒店连锁</t>
  </si>
  <si>
    <t>225.00</t>
  </si>
  <si>
    <t>2022-03-27 20:41:10</t>
  </si>
  <si>
    <t>2485534</t>
  </si>
  <si>
    <t>天阁酒店(台北复兴馆)</t>
  </si>
  <si>
    <t>Lo Cheng Han</t>
  </si>
  <si>
    <t>434.00</t>
  </si>
  <si>
    <t>2022-03-27 18:35:50</t>
  </si>
  <si>
    <t>2485498</t>
  </si>
  <si>
    <t>7天连锁酒店(遵义医学院店)</t>
  </si>
  <si>
    <t>87.00</t>
  </si>
  <si>
    <t>2022-03-27 18:17:10</t>
  </si>
  <si>
    <t>2485348</t>
  </si>
  <si>
    <t>昆明路瑞思酒店</t>
  </si>
  <si>
    <t>130.00</t>
  </si>
  <si>
    <t>2022-03-27 16:23:04</t>
  </si>
  <si>
    <t>2485346</t>
  </si>
  <si>
    <t>天阁酒店(台中馆)</t>
  </si>
  <si>
    <t>FAN helen</t>
  </si>
  <si>
    <t>516.00</t>
  </si>
  <si>
    <t>2022-03-27 16:21:36</t>
  </si>
  <si>
    <t>2485329</t>
  </si>
  <si>
    <t>Liu Derek</t>
  </si>
  <si>
    <t>2022-03-27 16:04:04</t>
  </si>
  <si>
    <t>2485256</t>
  </si>
  <si>
    <t>贝壳酒店(上海国家会展中心华新店)</t>
  </si>
  <si>
    <t>174.00</t>
  </si>
  <si>
    <t>2022-03-27 15:05:11</t>
  </si>
  <si>
    <t>2485104</t>
  </si>
  <si>
    <t>格林豪泰酒店(阜阳高铁站市政府奎星路店)</t>
  </si>
  <si>
    <t>2022-03-27 13:02:07</t>
  </si>
  <si>
    <t>2485069</t>
  </si>
  <si>
    <t>格林联盟酒店(全椒高铁站江海新城市广场店)</t>
  </si>
  <si>
    <t>107.00</t>
  </si>
  <si>
    <t>2022-03-27 12:42:20</t>
  </si>
  <si>
    <t>2484854</t>
  </si>
  <si>
    <t>兰州金苑之家宾馆</t>
  </si>
  <si>
    <t>165.00</t>
  </si>
  <si>
    <t>2022-03-27 09:35:12</t>
  </si>
  <si>
    <t>2484830</t>
  </si>
  <si>
    <t>维也纳酒店(成都温江珠江广场光华公园地铁站店)</t>
  </si>
  <si>
    <t>253.00</t>
  </si>
  <si>
    <t>2022-03-27 09:05:48</t>
  </si>
  <si>
    <t>2022-03-26</t>
  </si>
  <si>
    <t>2483450</t>
  </si>
  <si>
    <t>麗枫酒店(长沙高铁站树木岭地铁站店)</t>
  </si>
  <si>
    <t>284.00</t>
  </si>
  <si>
    <t>2022-03-26 10:18:44</t>
  </si>
  <si>
    <t>2022-03-25</t>
  </si>
  <si>
    <t>2482746</t>
  </si>
  <si>
    <t>台北国联大饭店</t>
  </si>
  <si>
    <t>hsing chang chen</t>
  </si>
  <si>
    <t>1842.00</t>
  </si>
  <si>
    <t>2022-03-25 18:51:30</t>
  </si>
  <si>
    <t>2022-03-22</t>
  </si>
  <si>
    <t>2477755</t>
  </si>
  <si>
    <t>LIN CHIHLIANG</t>
  </si>
  <si>
    <t>421.00</t>
  </si>
  <si>
    <t>2022-03-22 10:40:31</t>
  </si>
  <si>
    <t>2022-03-13</t>
  </si>
  <si>
    <t>2464140</t>
  </si>
  <si>
    <t>台南富信大饭店</t>
  </si>
  <si>
    <t>KUO SHIHYING</t>
  </si>
  <si>
    <t>517.00</t>
  </si>
  <si>
    <t>2022-03-13 00:11:37</t>
  </si>
  <si>
    <t>2022-03-08</t>
  </si>
  <si>
    <t>2455795</t>
  </si>
  <si>
    <t>乐逸旅居 - 高雄七贤馆</t>
  </si>
  <si>
    <t>CHANG KAILIN</t>
  </si>
  <si>
    <t>1286.00</t>
  </si>
  <si>
    <t>2022-03-08 17:19:24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</si>
</sst>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44646</v>
      </c>
      <c r="G2" s="6">
        <v>44648</v>
      </c>
      <c r="H2" s="4">
        <v>1</v>
      </c>
      <c r="I2" s="4">
        <v>2</v>
      </c>
      <c r="J2" s="4">
        <v>2</v>
      </c>
      <c r="K2" s="4" t="s">
        <v>30</v>
      </c>
      <c r="L2" s="4">
        <v>1286</v>
      </c>
      <c r="M2" s="4">
        <v>1286</v>
      </c>
      <c r="N2" s="4" t="s">
        <v>31</v>
      </c>
      <c r="O2" s="4" t="s">
        <v>32</v>
      </c>
      <c r="P2" s="4" t="s">
        <v>33</v>
      </c>
      <c r="Q2" s="4">
        <v>0</v>
      </c>
      <c r="R2" s="7">
        <v>44628</v>
      </c>
      <c r="S2" s="6">
        <v>44663</v>
      </c>
      <c r="T2" s="4" t="s">
        <v>34</v>
      </c>
      <c r="U2" s="4">
        <v>1286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44647</v>
      </c>
      <c r="G3" s="6">
        <v>44648</v>
      </c>
      <c r="H3" s="4">
        <v>1</v>
      </c>
      <c r="I3" s="4">
        <v>1</v>
      </c>
      <c r="J3" s="4">
        <v>1</v>
      </c>
      <c r="K3" s="4" t="s">
        <v>30</v>
      </c>
      <c r="L3" s="4">
        <v>517</v>
      </c>
      <c r="M3" s="4">
        <v>517</v>
      </c>
      <c r="N3" s="4" t="s">
        <v>40</v>
      </c>
      <c r="O3" s="4" t="s">
        <v>32</v>
      </c>
      <c r="P3" s="4" t="s">
        <v>33</v>
      </c>
      <c r="Q3" s="4">
        <v>0</v>
      </c>
      <c r="R3" s="7">
        <v>44633</v>
      </c>
      <c r="S3" s="6">
        <v>44663</v>
      </c>
      <c r="T3" s="4" t="s">
        <v>34</v>
      </c>
      <c r="U3" s="4">
        <v>517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44647</v>
      </c>
      <c r="G4" s="6">
        <v>44648</v>
      </c>
      <c r="H4" s="4">
        <v>1</v>
      </c>
      <c r="I4" s="4">
        <v>1</v>
      </c>
      <c r="J4" s="4">
        <v>1</v>
      </c>
      <c r="K4" s="4" t="s">
        <v>30</v>
      </c>
      <c r="L4" s="4">
        <v>421</v>
      </c>
      <c r="M4" s="4">
        <v>421</v>
      </c>
      <c r="N4" s="4" t="s">
        <v>46</v>
      </c>
      <c r="O4" s="4" t="s">
        <v>32</v>
      </c>
      <c r="P4" s="4" t="s">
        <v>33</v>
      </c>
      <c r="Q4" s="4">
        <v>0</v>
      </c>
      <c r="R4" s="7">
        <v>44642</v>
      </c>
      <c r="S4" s="6">
        <v>44663</v>
      </c>
      <c r="T4" s="4" t="s">
        <v>34</v>
      </c>
      <c r="U4" s="4">
        <v>421</v>
      </c>
      <c r="V4" s="4">
        <v>0</v>
      </c>
      <c r="W4" s="4">
        <v>0</v>
      </c>
      <c r="X4" s="4" t="s">
        <v>41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44645</v>
      </c>
      <c r="G5" s="6">
        <v>44648</v>
      </c>
      <c r="H5" s="4">
        <v>1</v>
      </c>
      <c r="I5" s="4">
        <v>3</v>
      </c>
      <c r="J5" s="4">
        <v>3</v>
      </c>
      <c r="K5" s="4" t="s">
        <v>30</v>
      </c>
      <c r="L5" s="4">
        <v>1842</v>
      </c>
      <c r="M5" s="4">
        <v>1842</v>
      </c>
      <c r="N5" s="4" t="s">
        <v>51</v>
      </c>
      <c r="O5" s="4" t="s">
        <v>32</v>
      </c>
      <c r="P5" s="4" t="s">
        <v>33</v>
      </c>
      <c r="Q5" s="4">
        <v>0</v>
      </c>
      <c r="R5" s="7">
        <v>44645</v>
      </c>
      <c r="S5" s="6">
        <v>44663</v>
      </c>
      <c r="T5" s="4" t="s">
        <v>34</v>
      </c>
      <c r="U5" s="4">
        <v>1842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44646</v>
      </c>
      <c r="G6" s="6">
        <v>44648</v>
      </c>
      <c r="H6" s="4">
        <v>1</v>
      </c>
      <c r="I6" s="4">
        <v>2</v>
      </c>
      <c r="J6" s="4">
        <v>2</v>
      </c>
      <c r="K6" s="4" t="s">
        <v>30</v>
      </c>
      <c r="L6" s="4">
        <v>284</v>
      </c>
      <c r="M6" s="4">
        <v>284</v>
      </c>
      <c r="N6" s="4" t="s">
        <v>55</v>
      </c>
      <c r="O6" s="4" t="s">
        <v>32</v>
      </c>
      <c r="P6" s="4" t="s">
        <v>33</v>
      </c>
      <c r="Q6" s="4">
        <v>0</v>
      </c>
      <c r="R6" s="7">
        <v>44646</v>
      </c>
      <c r="S6" s="6">
        <v>44663</v>
      </c>
      <c r="T6" s="4" t="s">
        <v>34</v>
      </c>
      <c r="U6" s="4">
        <v>284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44647</v>
      </c>
      <c r="G7" s="6">
        <v>44648</v>
      </c>
      <c r="H7" s="4">
        <v>1</v>
      </c>
      <c r="I7" s="4">
        <v>1</v>
      </c>
      <c r="J7" s="4">
        <v>1</v>
      </c>
      <c r="K7" s="4" t="s">
        <v>30</v>
      </c>
      <c r="L7" s="4">
        <v>231</v>
      </c>
      <c r="M7" s="4">
        <v>231</v>
      </c>
      <c r="N7" s="4" t="s">
        <v>59</v>
      </c>
      <c r="O7" s="4" t="s">
        <v>32</v>
      </c>
      <c r="P7" s="4" t="s">
        <v>33</v>
      </c>
      <c r="Q7" s="4">
        <v>0</v>
      </c>
      <c r="R7" s="7">
        <v>44647</v>
      </c>
      <c r="S7" s="6">
        <v>44663</v>
      </c>
      <c r="T7" s="4" t="s">
        <v>34</v>
      </c>
      <c r="U7" s="4">
        <v>231</v>
      </c>
      <c r="V7" s="4">
        <v>0</v>
      </c>
      <c r="W7" s="4">
        <v>0</v>
      </c>
      <c r="X7" s="4" t="s">
        <v>60</v>
      </c>
      <c r="Y7" s="4" t="s">
        <v>41</v>
      </c>
    </row>
    <row r="8" s="4" customFormat="1" spans="1:25">
      <c r="A8" s="4" t="s">
        <v>56</v>
      </c>
      <c r="B8" s="4" t="s">
        <v>26</v>
      </c>
      <c r="C8" s="4" t="s">
        <v>61</v>
      </c>
      <c r="D8" s="4" t="s">
        <v>57</v>
      </c>
      <c r="E8" s="4" t="s">
        <v>58</v>
      </c>
      <c r="F8" s="6">
        <v>44647</v>
      </c>
      <c r="G8" s="6">
        <v>44648</v>
      </c>
      <c r="H8" s="4">
        <v>1</v>
      </c>
      <c r="I8" s="4">
        <v>1</v>
      </c>
      <c r="J8" s="4">
        <v>1</v>
      </c>
      <c r="K8" s="4" t="s">
        <v>30</v>
      </c>
      <c r="L8" s="4">
        <v>-231</v>
      </c>
      <c r="M8" s="4">
        <v>-231</v>
      </c>
      <c r="N8" s="4" t="s">
        <v>59</v>
      </c>
      <c r="O8" s="4" t="s">
        <v>32</v>
      </c>
      <c r="P8" s="4" t="s">
        <v>33</v>
      </c>
      <c r="Q8" s="4">
        <v>0</v>
      </c>
      <c r="R8" s="7">
        <v>44647</v>
      </c>
      <c r="S8" s="6">
        <v>44663</v>
      </c>
      <c r="T8" s="4" t="s">
        <v>34</v>
      </c>
      <c r="U8" s="4">
        <v>-231</v>
      </c>
      <c r="V8" s="4">
        <v>0</v>
      </c>
      <c r="W8" s="4">
        <v>0</v>
      </c>
      <c r="X8" s="4" t="s">
        <v>60</v>
      </c>
      <c r="Y8" s="4" t="s">
        <v>41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50</v>
      </c>
      <c r="F9" s="6">
        <v>44647</v>
      </c>
      <c r="G9" s="6">
        <v>44648</v>
      </c>
      <c r="H9" s="4">
        <v>1</v>
      </c>
      <c r="I9" s="4">
        <v>1</v>
      </c>
      <c r="J9" s="4">
        <v>1</v>
      </c>
      <c r="K9" s="4" t="s">
        <v>30</v>
      </c>
      <c r="L9" s="4">
        <v>253</v>
      </c>
      <c r="M9" s="4">
        <v>253</v>
      </c>
      <c r="N9" s="4" t="s">
        <v>64</v>
      </c>
      <c r="O9" s="4" t="s">
        <v>32</v>
      </c>
      <c r="P9" s="4" t="s">
        <v>33</v>
      </c>
      <c r="Q9" s="4">
        <v>0</v>
      </c>
      <c r="R9" s="7">
        <v>44647</v>
      </c>
      <c r="S9" s="6">
        <v>44663</v>
      </c>
      <c r="T9" s="4" t="s">
        <v>34</v>
      </c>
      <c r="U9" s="4">
        <v>253</v>
      </c>
      <c r="V9" s="4">
        <v>0</v>
      </c>
      <c r="W9" s="4">
        <v>0</v>
      </c>
      <c r="X9" s="4" t="s">
        <v>65</v>
      </c>
      <c r="Y9" s="4" t="s">
        <v>41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44647</v>
      </c>
      <c r="G10" s="6">
        <v>44648</v>
      </c>
      <c r="H10" s="4">
        <v>1</v>
      </c>
      <c r="I10" s="4">
        <v>1</v>
      </c>
      <c r="J10" s="4">
        <v>1</v>
      </c>
      <c r="K10" s="4" t="s">
        <v>30</v>
      </c>
      <c r="L10" s="4">
        <v>165</v>
      </c>
      <c r="M10" s="4">
        <v>165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44647</v>
      </c>
      <c r="S10" s="6">
        <v>44663</v>
      </c>
      <c r="T10" s="4" t="s">
        <v>34</v>
      </c>
      <c r="U10" s="4">
        <v>165</v>
      </c>
      <c r="V10" s="4">
        <v>0</v>
      </c>
      <c r="W10" s="4">
        <v>0</v>
      </c>
      <c r="X10" s="4" t="s">
        <v>70</v>
      </c>
      <c r="Y10" s="4" t="s">
        <v>41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44647</v>
      </c>
      <c r="G11" s="6">
        <v>44648</v>
      </c>
      <c r="H11" s="4">
        <v>1</v>
      </c>
      <c r="I11" s="4">
        <v>1</v>
      </c>
      <c r="J11" s="4">
        <v>1</v>
      </c>
      <c r="K11" s="4" t="s">
        <v>30</v>
      </c>
      <c r="L11" s="4">
        <v>107</v>
      </c>
      <c r="M11" s="4">
        <v>107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44647</v>
      </c>
      <c r="S11" s="6">
        <v>44663</v>
      </c>
      <c r="T11" s="4" t="s">
        <v>34</v>
      </c>
      <c r="U11" s="4">
        <v>107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44647</v>
      </c>
      <c r="G12" s="6">
        <v>44648</v>
      </c>
      <c r="H12" s="4">
        <v>1</v>
      </c>
      <c r="I12" s="4">
        <v>1</v>
      </c>
      <c r="J12" s="4">
        <v>1</v>
      </c>
      <c r="K12" s="4" t="s">
        <v>30</v>
      </c>
      <c r="L12" s="4">
        <v>111</v>
      </c>
      <c r="M12" s="4">
        <v>111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44647</v>
      </c>
      <c r="S12" s="6">
        <v>44663</v>
      </c>
      <c r="T12" s="4" t="s">
        <v>34</v>
      </c>
      <c r="U12" s="4">
        <v>111</v>
      </c>
      <c r="V12" s="4">
        <v>0</v>
      </c>
      <c r="W12" s="4">
        <v>0</v>
      </c>
      <c r="X12" s="4" t="s">
        <v>41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44647</v>
      </c>
      <c r="G13" s="6">
        <v>44648</v>
      </c>
      <c r="H13" s="4">
        <v>1</v>
      </c>
      <c r="I13" s="4">
        <v>1</v>
      </c>
      <c r="J13" s="4">
        <v>1</v>
      </c>
      <c r="K13" s="4" t="s">
        <v>30</v>
      </c>
      <c r="L13" s="4">
        <v>174</v>
      </c>
      <c r="M13" s="4">
        <v>174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44647</v>
      </c>
      <c r="S13" s="6">
        <v>44663</v>
      </c>
      <c r="T13" s="4" t="s">
        <v>34</v>
      </c>
      <c r="U13" s="4">
        <v>174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44</v>
      </c>
      <c r="E14" s="4" t="s">
        <v>87</v>
      </c>
      <c r="F14" s="6">
        <v>44647</v>
      </c>
      <c r="G14" s="6">
        <v>44648</v>
      </c>
      <c r="H14" s="4">
        <v>1</v>
      </c>
      <c r="I14" s="4">
        <v>1</v>
      </c>
      <c r="J14" s="4">
        <v>1</v>
      </c>
      <c r="K14" s="4" t="s">
        <v>30</v>
      </c>
      <c r="L14" s="4">
        <v>516</v>
      </c>
      <c r="M14" s="4">
        <v>516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44647</v>
      </c>
      <c r="S14" s="6">
        <v>44663</v>
      </c>
      <c r="T14" s="4" t="s">
        <v>34</v>
      </c>
      <c r="U14" s="4">
        <v>516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44</v>
      </c>
      <c r="E15" s="4" t="s">
        <v>87</v>
      </c>
      <c r="F15" s="6">
        <v>44647</v>
      </c>
      <c r="G15" s="6">
        <v>44648</v>
      </c>
      <c r="H15" s="4">
        <v>1</v>
      </c>
      <c r="I15" s="4">
        <v>1</v>
      </c>
      <c r="J15" s="4">
        <v>1</v>
      </c>
      <c r="K15" s="4" t="s">
        <v>30</v>
      </c>
      <c r="L15" s="4">
        <v>516</v>
      </c>
      <c r="M15" s="4">
        <v>516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44647</v>
      </c>
      <c r="S15" s="6">
        <v>44663</v>
      </c>
      <c r="T15" s="4" t="s">
        <v>34</v>
      </c>
      <c r="U15" s="4">
        <v>516</v>
      </c>
      <c r="V15" s="4">
        <v>0</v>
      </c>
      <c r="W15" s="4">
        <v>0</v>
      </c>
      <c r="X15" s="4" t="s">
        <v>41</v>
      </c>
      <c r="Y15" s="4" t="s">
        <v>41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44647</v>
      </c>
      <c r="G16" s="6">
        <v>44648</v>
      </c>
      <c r="H16" s="4">
        <v>1</v>
      </c>
      <c r="I16" s="4">
        <v>1</v>
      </c>
      <c r="J16" s="4">
        <v>1</v>
      </c>
      <c r="K16" s="4" t="s">
        <v>30</v>
      </c>
      <c r="L16" s="4">
        <v>130</v>
      </c>
      <c r="M16" s="4">
        <v>130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44647</v>
      </c>
      <c r="S16" s="6">
        <v>44663</v>
      </c>
      <c r="T16" s="4" t="s">
        <v>34</v>
      </c>
      <c r="U16" s="4">
        <v>130</v>
      </c>
      <c r="V16" s="4">
        <v>0</v>
      </c>
      <c r="W16" s="4">
        <v>0</v>
      </c>
      <c r="X16" s="4" t="s">
        <v>95</v>
      </c>
      <c r="Y16" s="4" t="s">
        <v>41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44647</v>
      </c>
      <c r="G17" s="6">
        <v>44648</v>
      </c>
      <c r="H17" s="4">
        <v>1</v>
      </c>
      <c r="I17" s="4">
        <v>1</v>
      </c>
      <c r="J17" s="4">
        <v>1</v>
      </c>
      <c r="K17" s="4" t="s">
        <v>30</v>
      </c>
      <c r="L17" s="4">
        <v>94</v>
      </c>
      <c r="M17" s="4">
        <v>94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44647</v>
      </c>
      <c r="S17" s="6">
        <v>44663</v>
      </c>
      <c r="T17" s="4" t="s">
        <v>34</v>
      </c>
      <c r="U17" s="4">
        <v>94</v>
      </c>
      <c r="V17" s="4">
        <v>0</v>
      </c>
      <c r="W17" s="4">
        <v>0</v>
      </c>
      <c r="X17" s="4" t="s">
        <v>41</v>
      </c>
      <c r="Y17" s="4" t="s">
        <v>41</v>
      </c>
    </row>
    <row r="18" s="4" customFormat="1" spans="1:25">
      <c r="A18" s="4" t="s">
        <v>96</v>
      </c>
      <c r="B18" s="4" t="s">
        <v>26</v>
      </c>
      <c r="C18" s="4" t="s">
        <v>61</v>
      </c>
      <c r="D18" s="4" t="s">
        <v>97</v>
      </c>
      <c r="E18" s="4" t="s">
        <v>98</v>
      </c>
      <c r="F18" s="6">
        <v>44647</v>
      </c>
      <c r="G18" s="6">
        <v>44648</v>
      </c>
      <c r="H18" s="4">
        <v>1</v>
      </c>
      <c r="I18" s="4">
        <v>1</v>
      </c>
      <c r="J18" s="4">
        <v>1</v>
      </c>
      <c r="K18" s="4" t="s">
        <v>30</v>
      </c>
      <c r="L18" s="4">
        <v>-94</v>
      </c>
      <c r="M18" s="4">
        <v>-94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44647</v>
      </c>
      <c r="S18" s="6">
        <v>44663</v>
      </c>
      <c r="T18" s="4" t="s">
        <v>34</v>
      </c>
      <c r="U18" s="4">
        <v>-94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44647</v>
      </c>
      <c r="G19" s="6">
        <v>44648</v>
      </c>
      <c r="H19" s="4">
        <v>1</v>
      </c>
      <c r="I19" s="4">
        <v>1</v>
      </c>
      <c r="J19" s="4">
        <v>1</v>
      </c>
      <c r="K19" s="4" t="s">
        <v>30</v>
      </c>
      <c r="L19" s="4">
        <v>87</v>
      </c>
      <c r="M19" s="4">
        <v>87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44647</v>
      </c>
      <c r="S19" s="6">
        <v>44663</v>
      </c>
      <c r="T19" s="4" t="s">
        <v>34</v>
      </c>
      <c r="U19" s="4">
        <v>87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44647</v>
      </c>
      <c r="G20" s="6">
        <v>44648</v>
      </c>
      <c r="H20" s="4">
        <v>1</v>
      </c>
      <c r="I20" s="4">
        <v>1</v>
      </c>
      <c r="J20" s="4">
        <v>1</v>
      </c>
      <c r="K20" s="4" t="s">
        <v>30</v>
      </c>
      <c r="L20" s="4">
        <v>434</v>
      </c>
      <c r="M20" s="4">
        <v>434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44647</v>
      </c>
      <c r="S20" s="6">
        <v>44663</v>
      </c>
      <c r="T20" s="4" t="s">
        <v>34</v>
      </c>
      <c r="U20" s="4">
        <v>434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/>
      <c r="F21" s="6">
        <v>44647</v>
      </c>
      <c r="G21" s="6">
        <v>44648</v>
      </c>
      <c r="H21" s="4">
        <v>0</v>
      </c>
      <c r="I21" s="4">
        <v>1</v>
      </c>
      <c r="J21" s="4">
        <v>0</v>
      </c>
      <c r="K21" s="4" t="s">
        <v>30</v>
      </c>
      <c r="L21" s="4">
        <v>170</v>
      </c>
      <c r="M21" s="4">
        <v>170</v>
      </c>
      <c r="N21" s="4"/>
      <c r="O21" s="4" t="s">
        <v>32</v>
      </c>
      <c r="P21" s="4" t="s">
        <v>33</v>
      </c>
      <c r="Q21" s="4">
        <v>0</v>
      </c>
      <c r="R21" s="7">
        <v>44647</v>
      </c>
      <c r="S21" s="6">
        <v>44663</v>
      </c>
      <c r="T21" s="4" t="s">
        <v>34</v>
      </c>
      <c r="U21" s="4">
        <v>170</v>
      </c>
      <c r="V21" s="4">
        <v>0</v>
      </c>
      <c r="W21" s="4">
        <v>0</v>
      </c>
      <c r="X21" s="4" t="s">
        <v>41</v>
      </c>
      <c r="Y21" s="4" t="s">
        <v>41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114</v>
      </c>
      <c r="F22" s="6">
        <v>44647</v>
      </c>
      <c r="G22" s="6">
        <v>44648</v>
      </c>
      <c r="H22" s="4">
        <v>3</v>
      </c>
      <c r="I22" s="4">
        <v>1</v>
      </c>
      <c r="J22" s="4">
        <v>3</v>
      </c>
      <c r="K22" s="4" t="s">
        <v>30</v>
      </c>
      <c r="L22" s="4">
        <v>225</v>
      </c>
      <c r="M22" s="4">
        <v>225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44647</v>
      </c>
      <c r="S22" s="6">
        <v>44663</v>
      </c>
      <c r="T22" s="4" t="s">
        <v>34</v>
      </c>
      <c r="U22" s="4">
        <v>225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44647</v>
      </c>
      <c r="G23" s="6">
        <v>44648</v>
      </c>
      <c r="H23" s="4">
        <v>2</v>
      </c>
      <c r="I23" s="4">
        <v>1</v>
      </c>
      <c r="J23" s="4">
        <v>2</v>
      </c>
      <c r="K23" s="4" t="s">
        <v>30</v>
      </c>
      <c r="L23" s="4">
        <v>208</v>
      </c>
      <c r="M23" s="4">
        <v>208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44647</v>
      </c>
      <c r="S23" s="6">
        <v>44663</v>
      </c>
      <c r="T23" s="4" t="s">
        <v>34</v>
      </c>
      <c r="U23" s="4">
        <v>208</v>
      </c>
      <c r="V23" s="4">
        <v>0</v>
      </c>
      <c r="W23" s="4">
        <v>0</v>
      </c>
      <c r="X23" s="4" t="s">
        <v>41</v>
      </c>
      <c r="Y23" s="4" t="s">
        <v>41</v>
      </c>
    </row>
    <row r="24" s="4" customFormat="1" spans="1:25">
      <c r="A24" s="4" t="s">
        <v>110</v>
      </c>
      <c r="B24" s="4" t="s">
        <v>26</v>
      </c>
      <c r="C24" s="4" t="s">
        <v>61</v>
      </c>
      <c r="D24" s="4" t="s">
        <v>111</v>
      </c>
      <c r="E24" s="4"/>
      <c r="F24" s="6">
        <v>44647</v>
      </c>
      <c r="G24" s="6">
        <v>44648</v>
      </c>
      <c r="H24" s="4">
        <v>0</v>
      </c>
      <c r="I24" s="4">
        <v>1</v>
      </c>
      <c r="J24" s="4">
        <v>0</v>
      </c>
      <c r="K24" s="4" t="s">
        <v>30</v>
      </c>
      <c r="L24" s="4">
        <v>-170</v>
      </c>
      <c r="M24" s="4">
        <v>-170</v>
      </c>
      <c r="N24" s="4"/>
      <c r="O24" s="4" t="s">
        <v>32</v>
      </c>
      <c r="P24" s="4" t="s">
        <v>33</v>
      </c>
      <c r="Q24" s="4">
        <v>0</v>
      </c>
      <c r="R24" s="7">
        <v>44647</v>
      </c>
      <c r="S24" s="6">
        <v>44663</v>
      </c>
      <c r="T24" s="4" t="s">
        <v>34</v>
      </c>
      <c r="U24" s="4">
        <v>-170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/>
      <c r="F25" s="6">
        <v>44647</v>
      </c>
      <c r="G25" s="6">
        <v>44648</v>
      </c>
      <c r="H25" s="4">
        <v>0</v>
      </c>
      <c r="I25" s="4">
        <v>1</v>
      </c>
      <c r="J25" s="4">
        <v>0</v>
      </c>
      <c r="K25" s="4" t="s">
        <v>30</v>
      </c>
      <c r="L25" s="4">
        <v>111</v>
      </c>
      <c r="M25" s="4">
        <v>111</v>
      </c>
      <c r="N25" s="4"/>
      <c r="O25" s="4" t="s">
        <v>32</v>
      </c>
      <c r="P25" s="4" t="s">
        <v>33</v>
      </c>
      <c r="Q25" s="4">
        <v>0</v>
      </c>
      <c r="R25" s="7">
        <v>44647</v>
      </c>
      <c r="S25" s="6">
        <v>44663</v>
      </c>
      <c r="T25" s="4" t="s">
        <v>34</v>
      </c>
      <c r="U25" s="4">
        <v>111</v>
      </c>
      <c r="V25" s="4">
        <v>0</v>
      </c>
      <c r="W25" s="4">
        <v>0</v>
      </c>
      <c r="X25" s="4" t="s">
        <v>41</v>
      </c>
      <c r="Y25" s="4" t="s">
        <v>41</v>
      </c>
    </row>
    <row r="26" s="4" customFormat="1" spans="1:25">
      <c r="A26" s="4" t="s">
        <v>122</v>
      </c>
      <c r="B26" s="4" t="s">
        <v>26</v>
      </c>
      <c r="C26" s="4" t="s">
        <v>123</v>
      </c>
      <c r="D26" s="4" t="s">
        <v>124</v>
      </c>
      <c r="E26" s="4" t="s">
        <v>125</v>
      </c>
      <c r="F26" s="6">
        <v>44646</v>
      </c>
      <c r="G26" s="6">
        <v>44647</v>
      </c>
      <c r="H26" s="4">
        <v>1</v>
      </c>
      <c r="I26" s="4">
        <v>1</v>
      </c>
      <c r="J26" s="4">
        <v>1</v>
      </c>
      <c r="K26" s="4" t="s">
        <v>30</v>
      </c>
      <c r="L26" s="4">
        <v>-220</v>
      </c>
      <c r="M26" s="4">
        <v>-220</v>
      </c>
      <c r="N26" s="4" t="s">
        <v>126</v>
      </c>
      <c r="O26" s="4" t="s">
        <v>32</v>
      </c>
      <c r="P26" s="4" t="s">
        <v>33</v>
      </c>
      <c r="Q26" s="4">
        <v>0</v>
      </c>
      <c r="R26" s="7">
        <v>44646</v>
      </c>
      <c r="S26" s="6">
        <v>44663</v>
      </c>
      <c r="T26" s="4" t="s">
        <v>34</v>
      </c>
      <c r="U26" s="4">
        <v>-220</v>
      </c>
      <c r="V26" s="4">
        <v>0</v>
      </c>
      <c r="W26" s="4">
        <v>0</v>
      </c>
      <c r="X26" s="4" t="s">
        <v>41</v>
      </c>
      <c r="Y26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5">
        <v>17591468574</v>
      </c>
      <c r="B2" s="6">
        <v>44646</v>
      </c>
      <c r="C2" s="6">
        <v>44648</v>
      </c>
      <c r="D2" s="4">
        <v>1286</v>
      </c>
      <c r="E2" s="4" t="str">
        <f>VLOOKUP(A2,HOP!A:L,12,0)</f>
        <v>1286.00</v>
      </c>
      <c r="F2" s="4" t="str">
        <f>VLOOKUP(A2,HOP!A:C,3,0)</f>
        <v>2455795</v>
      </c>
      <c r="G2" s="4">
        <f>D2-E2</f>
        <v>0</v>
      </c>
      <c r="H2" s="4" t="str">
        <f>$H$1&amp;F2</f>
        <v>，2455795</v>
      </c>
      <c r="I2" s="4" t="str">
        <f>VLOOKUP(A2,HOP!A:U,21,0)</f>
        <v>直连</v>
      </c>
    </row>
    <row r="3" s="4" customFormat="1" spans="1:9">
      <c r="A3" s="5">
        <v>17635444582</v>
      </c>
      <c r="B3" s="6">
        <v>44647</v>
      </c>
      <c r="C3" s="6">
        <v>44648</v>
      </c>
      <c r="D3" s="4">
        <v>517</v>
      </c>
      <c r="E3" s="4" t="str">
        <f>VLOOKUP(A3,HOP!A:L,12,0)</f>
        <v>517.00</v>
      </c>
      <c r="F3" s="4" t="str">
        <f>VLOOKUP(A3,HOP!A:C,3,0)</f>
        <v>2464140</v>
      </c>
      <c r="G3" s="4">
        <f t="shared" ref="G3:G23" si="0">D3-E3</f>
        <v>0</v>
      </c>
      <c r="H3" s="4" t="str">
        <f t="shared" ref="H3:H23" si="1">$H$1&amp;F3</f>
        <v>，2464140</v>
      </c>
      <c r="I3" s="4" t="str">
        <f>VLOOKUP(A3,HOP!A:U,21,0)</f>
        <v>直连</v>
      </c>
    </row>
    <row r="4" s="4" customFormat="1" spans="1:9">
      <c r="A4" s="5">
        <v>17697000032</v>
      </c>
      <c r="B4" s="6">
        <v>44647</v>
      </c>
      <c r="C4" s="6">
        <v>44648</v>
      </c>
      <c r="D4" s="4">
        <v>421</v>
      </c>
      <c r="E4" s="4" t="str">
        <f>VLOOKUP(A4,HOP!A:L,12,0)</f>
        <v>421.00</v>
      </c>
      <c r="F4" s="4" t="str">
        <f>VLOOKUP(A4,HOP!A:C,3,0)</f>
        <v>2477755</v>
      </c>
      <c r="G4" s="4">
        <f t="shared" si="0"/>
        <v>0</v>
      </c>
      <c r="H4" s="4" t="str">
        <f t="shared" si="1"/>
        <v>，2477755</v>
      </c>
      <c r="I4" s="4" t="str">
        <f>VLOOKUP(A4,HOP!A:U,21,0)</f>
        <v>直连</v>
      </c>
    </row>
    <row r="5" s="4" customFormat="1" spans="1:9">
      <c r="A5" s="5">
        <v>17715539658</v>
      </c>
      <c r="B5" s="6">
        <v>44645</v>
      </c>
      <c r="C5" s="6">
        <v>44648</v>
      </c>
      <c r="D5" s="4">
        <v>1842</v>
      </c>
      <c r="E5" s="4" t="str">
        <f>VLOOKUP(A5,HOP!A:L,12,0)</f>
        <v>1842.00</v>
      </c>
      <c r="F5" s="4" t="str">
        <f>VLOOKUP(A5,HOP!A:C,3,0)</f>
        <v>2482746</v>
      </c>
      <c r="G5" s="4">
        <f t="shared" si="0"/>
        <v>0</v>
      </c>
      <c r="H5" s="4" t="str">
        <f t="shared" si="1"/>
        <v>，2482746</v>
      </c>
      <c r="I5" s="4" t="str">
        <f>VLOOKUP(A5,HOP!A:U,21,0)</f>
        <v>直连</v>
      </c>
    </row>
    <row r="6" s="4" customFormat="1" spans="1:9">
      <c r="A6" s="5">
        <v>17716872544</v>
      </c>
      <c r="B6" s="6">
        <v>44646</v>
      </c>
      <c r="C6" s="6">
        <v>44648</v>
      </c>
      <c r="D6" s="4">
        <v>284</v>
      </c>
      <c r="E6" s="4" t="str">
        <f>VLOOKUP(A6,HOP!A:L,12,0)</f>
        <v>284.00</v>
      </c>
      <c r="F6" s="4" t="str">
        <f>VLOOKUP(A6,HOP!A:C,3,0)</f>
        <v>2483450</v>
      </c>
      <c r="G6" s="4">
        <f t="shared" si="0"/>
        <v>0</v>
      </c>
      <c r="H6" s="4" t="str">
        <f t="shared" si="1"/>
        <v>，2483450</v>
      </c>
      <c r="I6" s="4" t="str">
        <f>VLOOKUP(A6,HOP!A:U,21,0)</f>
        <v>直连</v>
      </c>
    </row>
    <row r="7" s="4" customFormat="1" hidden="1" spans="1:9">
      <c r="A7" s="5">
        <v>17718877708</v>
      </c>
      <c r="B7" s="6">
        <v>44647</v>
      </c>
      <c r="C7" s="6">
        <v>44648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17719200435</v>
      </c>
      <c r="B8" s="6">
        <v>44647</v>
      </c>
      <c r="C8" s="6">
        <v>44648</v>
      </c>
      <c r="D8" s="4">
        <v>253</v>
      </c>
      <c r="E8" s="4" t="str">
        <f>VLOOKUP(A8,HOP!A:L,12,0)</f>
        <v>253.00</v>
      </c>
      <c r="F8" s="4" t="str">
        <f>VLOOKUP(A8,HOP!A:C,3,0)</f>
        <v>2484830</v>
      </c>
      <c r="G8" s="4">
        <f t="shared" si="0"/>
        <v>0</v>
      </c>
      <c r="H8" s="4" t="str">
        <f t="shared" si="1"/>
        <v>，2484830</v>
      </c>
      <c r="I8" s="4" t="str">
        <f>VLOOKUP(A8,HOP!A:U,21,0)</f>
        <v>直连</v>
      </c>
    </row>
    <row r="9" s="4" customFormat="1" spans="1:9">
      <c r="A9" s="5">
        <v>17719234427</v>
      </c>
      <c r="B9" s="6">
        <v>44647</v>
      </c>
      <c r="C9" s="6">
        <v>44648</v>
      </c>
      <c r="D9" s="4">
        <v>165</v>
      </c>
      <c r="E9" s="4" t="str">
        <f>VLOOKUP(A9,HOP!A:L,12,0)</f>
        <v>165.00</v>
      </c>
      <c r="F9" s="4" t="str">
        <f>VLOOKUP(A9,HOP!A:C,3,0)</f>
        <v>2484854</v>
      </c>
      <c r="G9" s="4">
        <f t="shared" si="0"/>
        <v>0</v>
      </c>
      <c r="H9" s="4" t="str">
        <f t="shared" si="1"/>
        <v>，2484854</v>
      </c>
      <c r="I9" s="4" t="str">
        <f>VLOOKUP(A9,HOP!A:U,21,0)</f>
        <v>直连</v>
      </c>
    </row>
    <row r="10" s="4" customFormat="1" spans="1:9">
      <c r="A10" s="5">
        <v>17724233625</v>
      </c>
      <c r="B10" s="6">
        <v>44647</v>
      </c>
      <c r="C10" s="6">
        <v>44648</v>
      </c>
      <c r="D10" s="4">
        <v>107</v>
      </c>
      <c r="E10" s="4" t="str">
        <f>VLOOKUP(A10,HOP!A:L,12,0)</f>
        <v>107.00</v>
      </c>
      <c r="F10" s="4" t="str">
        <f>VLOOKUP(A10,HOP!A:C,3,0)</f>
        <v>2485069</v>
      </c>
      <c r="G10" s="4">
        <f t="shared" si="0"/>
        <v>0</v>
      </c>
      <c r="H10" s="4" t="str">
        <f t="shared" si="1"/>
        <v>，2485069</v>
      </c>
      <c r="I10" s="4" t="str">
        <f>VLOOKUP(A10,HOP!A:U,21,0)</f>
        <v>直连</v>
      </c>
    </row>
    <row r="11" s="4" customFormat="1" spans="1:9">
      <c r="A11" s="5">
        <v>17724373475</v>
      </c>
      <c r="B11" s="6">
        <v>44647</v>
      </c>
      <c r="C11" s="6">
        <v>44648</v>
      </c>
      <c r="D11" s="4">
        <v>111</v>
      </c>
      <c r="E11" s="4" t="str">
        <f>VLOOKUP(A11,HOP!A:L,12,0)</f>
        <v>111.00</v>
      </c>
      <c r="F11" s="4" t="str">
        <f>VLOOKUP(A11,HOP!A:C,3,0)</f>
        <v>2485104</v>
      </c>
      <c r="G11" s="4">
        <f t="shared" si="0"/>
        <v>0</v>
      </c>
      <c r="H11" s="4" t="str">
        <f t="shared" si="1"/>
        <v>，2485104</v>
      </c>
      <c r="I11" s="4" t="str">
        <f>VLOOKUP(A11,HOP!A:U,21,0)</f>
        <v>直连</v>
      </c>
    </row>
    <row r="12" s="4" customFormat="1" spans="1:9">
      <c r="A12" s="5">
        <v>17724938257</v>
      </c>
      <c r="B12" s="6">
        <v>44647</v>
      </c>
      <c r="C12" s="6">
        <v>44648</v>
      </c>
      <c r="D12" s="4">
        <v>174</v>
      </c>
      <c r="E12" s="4" t="str">
        <f>VLOOKUP(A12,HOP!A:L,12,0)</f>
        <v>174.00</v>
      </c>
      <c r="F12" s="4" t="str">
        <f>VLOOKUP(A12,HOP!A:C,3,0)</f>
        <v>2485256</v>
      </c>
      <c r="G12" s="4">
        <f t="shared" si="0"/>
        <v>0</v>
      </c>
      <c r="H12" s="4" t="str">
        <f t="shared" si="1"/>
        <v>，2485256</v>
      </c>
      <c r="I12" s="4" t="str">
        <f>VLOOKUP(A12,HOP!A:U,21,0)</f>
        <v>直连</v>
      </c>
    </row>
    <row r="13" s="4" customFormat="1" spans="1:9">
      <c r="A13" s="5">
        <v>17725104358</v>
      </c>
      <c r="B13" s="6">
        <v>44647</v>
      </c>
      <c r="C13" s="6">
        <v>44648</v>
      </c>
      <c r="D13" s="4">
        <v>516</v>
      </c>
      <c r="E13" s="4" t="str">
        <f>VLOOKUP(A13,HOP!A:L,12,0)</f>
        <v>516.00</v>
      </c>
      <c r="F13" s="4" t="str">
        <f>VLOOKUP(A13,HOP!A:C,3,0)</f>
        <v>2485329</v>
      </c>
      <c r="G13" s="4">
        <f t="shared" si="0"/>
        <v>0</v>
      </c>
      <c r="H13" s="4" t="str">
        <f t="shared" si="1"/>
        <v>，2485329</v>
      </c>
      <c r="I13" s="4" t="str">
        <f>VLOOKUP(A13,HOP!A:U,21,0)</f>
        <v>直连</v>
      </c>
    </row>
    <row r="14" s="4" customFormat="1" spans="1:9">
      <c r="A14" s="5">
        <v>17725148869</v>
      </c>
      <c r="B14" s="6">
        <v>44647</v>
      </c>
      <c r="C14" s="6">
        <v>44648</v>
      </c>
      <c r="D14" s="4">
        <v>516</v>
      </c>
      <c r="E14" s="4" t="str">
        <f>VLOOKUP(A14,HOP!A:L,12,0)</f>
        <v>516.00</v>
      </c>
      <c r="F14" s="4" t="str">
        <f>VLOOKUP(A14,HOP!A:C,3,0)</f>
        <v>2485346</v>
      </c>
      <c r="G14" s="4">
        <f t="shared" si="0"/>
        <v>0</v>
      </c>
      <c r="H14" s="4" t="str">
        <f t="shared" si="1"/>
        <v>，2485346</v>
      </c>
      <c r="I14" s="4" t="str">
        <f>VLOOKUP(A14,HOP!A:U,21,0)</f>
        <v>直连</v>
      </c>
    </row>
    <row r="15" s="4" customFormat="1" spans="1:9">
      <c r="A15" s="5">
        <v>17725158894</v>
      </c>
      <c r="B15" s="6">
        <v>44647</v>
      </c>
      <c r="C15" s="6">
        <v>44648</v>
      </c>
      <c r="D15" s="4">
        <v>130</v>
      </c>
      <c r="E15" s="4" t="str">
        <f>VLOOKUP(A15,HOP!A:L,12,0)</f>
        <v>130.00</v>
      </c>
      <c r="F15" s="4" t="str">
        <f>VLOOKUP(A15,HOP!A:C,3,0)</f>
        <v>2485348</v>
      </c>
      <c r="G15" s="4">
        <f t="shared" si="0"/>
        <v>0</v>
      </c>
      <c r="H15" s="4" t="str">
        <f t="shared" si="1"/>
        <v>，2485348</v>
      </c>
      <c r="I15" s="4" t="str">
        <f>VLOOKUP(A15,HOP!A:U,21,0)</f>
        <v>直连</v>
      </c>
    </row>
    <row r="16" s="4" customFormat="1" hidden="1" spans="1:9">
      <c r="A16" s="5">
        <v>17725244848</v>
      </c>
      <c r="B16" s="6">
        <v>44647</v>
      </c>
      <c r="C16" s="6">
        <v>44648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17725467044</v>
      </c>
      <c r="B17" s="6">
        <v>44647</v>
      </c>
      <c r="C17" s="6">
        <v>44648</v>
      </c>
      <c r="D17" s="4">
        <v>87</v>
      </c>
      <c r="E17" s="4" t="str">
        <f>VLOOKUP(A17,HOP!A:L,12,0)</f>
        <v>87.00</v>
      </c>
      <c r="F17" s="4" t="str">
        <f>VLOOKUP(A17,HOP!A:C,3,0)</f>
        <v>2485498</v>
      </c>
      <c r="G17" s="4">
        <f t="shared" si="0"/>
        <v>0</v>
      </c>
      <c r="H17" s="4" t="str">
        <f t="shared" si="1"/>
        <v>，2485498</v>
      </c>
      <c r="I17" s="4" t="str">
        <f>VLOOKUP(A17,HOP!A:U,21,0)</f>
        <v>直连</v>
      </c>
    </row>
    <row r="18" s="4" customFormat="1" spans="1:9">
      <c r="A18" s="5">
        <v>17725499380</v>
      </c>
      <c r="B18" s="6">
        <v>44647</v>
      </c>
      <c r="C18" s="6">
        <v>44648</v>
      </c>
      <c r="D18" s="4">
        <v>434</v>
      </c>
      <c r="E18" s="4" t="str">
        <f>VLOOKUP(A18,HOP!A:L,12,0)</f>
        <v>434.00</v>
      </c>
      <c r="F18" s="4" t="str">
        <f>VLOOKUP(A18,HOP!A:C,3,0)</f>
        <v>2485534</v>
      </c>
      <c r="G18" s="4">
        <f t="shared" si="0"/>
        <v>0</v>
      </c>
      <c r="H18" s="4" t="str">
        <f t="shared" si="1"/>
        <v>，2485534</v>
      </c>
      <c r="I18" s="4" t="str">
        <f>VLOOKUP(A18,HOP!A:U,21,0)</f>
        <v>直连</v>
      </c>
    </row>
    <row r="19" s="4" customFormat="1" hidden="1" spans="1:9">
      <c r="A19" s="5">
        <v>17725759246</v>
      </c>
      <c r="B19" s="6">
        <v>44647</v>
      </c>
      <c r="C19" s="6">
        <v>44648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17725782534</v>
      </c>
      <c r="B20" s="6">
        <v>44647</v>
      </c>
      <c r="C20" s="6">
        <v>44648</v>
      </c>
      <c r="D20" s="4">
        <v>225</v>
      </c>
      <c r="E20" s="4" t="str">
        <f>VLOOKUP(A20,HOP!A:L,12,0)</f>
        <v>225.00</v>
      </c>
      <c r="F20" s="4" t="str">
        <f>VLOOKUP(A20,HOP!A:C,3,0)</f>
        <v>2485738</v>
      </c>
      <c r="G20" s="4">
        <f t="shared" si="0"/>
        <v>0</v>
      </c>
      <c r="H20" s="4" t="str">
        <f t="shared" si="1"/>
        <v>，2485738</v>
      </c>
      <c r="I20" s="4" t="str">
        <f>VLOOKUP(A20,HOP!A:U,21,0)</f>
        <v>直连</v>
      </c>
    </row>
    <row r="21" s="4" customFormat="1" spans="1:9">
      <c r="A21" s="5">
        <v>17725842191</v>
      </c>
      <c r="B21" s="6">
        <v>44647</v>
      </c>
      <c r="C21" s="6">
        <v>44648</v>
      </c>
      <c r="D21" s="4">
        <v>208</v>
      </c>
      <c r="E21" s="4" t="str">
        <f>VLOOKUP(A21,HOP!A:L,12,0)</f>
        <v>208.00</v>
      </c>
      <c r="F21" s="4" t="str">
        <f>VLOOKUP(A21,HOP!A:C,3,0)</f>
        <v>2485785</v>
      </c>
      <c r="G21" s="4">
        <f t="shared" si="0"/>
        <v>0</v>
      </c>
      <c r="H21" s="4" t="str">
        <f t="shared" si="1"/>
        <v>，2485785</v>
      </c>
      <c r="I21" s="4" t="str">
        <f>VLOOKUP(A21,HOP!A:U,21,0)</f>
        <v>直连</v>
      </c>
    </row>
    <row r="22" s="4" customFormat="1" spans="1:9">
      <c r="A22" s="5">
        <v>17726031996</v>
      </c>
      <c r="B22" s="6">
        <v>44647</v>
      </c>
      <c r="C22" s="6">
        <v>44648</v>
      </c>
      <c r="D22" s="4">
        <v>111</v>
      </c>
      <c r="E22" s="4" t="str">
        <f>VLOOKUP(A22,HOP!A:L,12,0)</f>
        <v>111.00</v>
      </c>
      <c r="F22" s="4" t="str">
        <f>VLOOKUP(A22,HOP!A:C,3,0)</f>
        <v>2485901</v>
      </c>
      <c r="G22" s="4">
        <f t="shared" si="0"/>
        <v>0</v>
      </c>
      <c r="H22" s="4" t="str">
        <f t="shared" si="1"/>
        <v>，2485901</v>
      </c>
      <c r="I22" s="4" t="str">
        <f>VLOOKUP(A22,HOP!A:U,21,0)</f>
        <v>直连</v>
      </c>
    </row>
    <row r="23" s="4" customFormat="1" spans="1:10">
      <c r="A23" s="5">
        <v>17718429979</v>
      </c>
      <c r="B23" s="6">
        <v>44646</v>
      </c>
      <c r="C23" s="6">
        <v>44647</v>
      </c>
      <c r="D23" s="4">
        <v>-220</v>
      </c>
      <c r="E23" s="4" t="e">
        <f>VLOOKUP(A23,HOP!A:L,12,0)</f>
        <v>#N/A</v>
      </c>
      <c r="F23" s="4">
        <v>2484420</v>
      </c>
      <c r="G23" s="4" t="e">
        <f t="shared" si="0"/>
        <v>#N/A</v>
      </c>
      <c r="H23" s="4" t="str">
        <f t="shared" si="1"/>
        <v>，2484420</v>
      </c>
      <c r="I23" s="4" t="e">
        <f>VLOOKUP(A23,HOP!A:U,21,0)</f>
        <v>#N/A</v>
      </c>
      <c r="J23" s="4" t="s">
        <v>128</v>
      </c>
    </row>
    <row r="25" spans="4:4">
      <c r="D25" s="4">
        <f>SUM(D2:D24)</f>
        <v>7167</v>
      </c>
    </row>
    <row r="26" spans="4:4">
      <c r="D26" s="4" t="s">
        <v>129</v>
      </c>
    </row>
    <row r="30" spans="1:3">
      <c r="A30" s="4" t="s">
        <v>130</v>
      </c>
      <c r="C30" s="4">
        <v>7387</v>
      </c>
    </row>
    <row r="31" spans="1:3">
      <c r="A31" s="4" t="s">
        <v>131</v>
      </c>
      <c r="C31" s="4">
        <v>-220</v>
      </c>
    </row>
    <row r="32" spans="1:3">
      <c r="A32" s="4" t="s">
        <v>132</v>
      </c>
      <c r="C32" s="4">
        <f>SUBTOTAL(9,C30:C31)</f>
        <v>7167</v>
      </c>
    </row>
  </sheetData>
  <autoFilter ref="A1:XFD26">
    <filterColumn colId="3">
      <filters blank="1">
        <filter val="111"/>
        <filter val="253"/>
        <filter val="516"/>
        <filter val="517"/>
        <filter val="-220"/>
        <filter val="421"/>
        <filter val="165"/>
        <filter val="225"/>
        <filter val="7167"/>
        <filter val="7167 CNY"/>
        <filter val="130"/>
        <filter val="174"/>
        <filter val="434"/>
        <filter val="1842"/>
        <filter val="284"/>
        <filter val="1286"/>
        <filter val="87"/>
        <filter val="107"/>
        <filter val="20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</row>
    <row r="2" s="1" customFormat="1" spans="1:21">
      <c r="A2" s="3">
        <v>17726031996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151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  <c r="U2" s="1" t="s">
        <v>166</v>
      </c>
    </row>
    <row r="3" s="1" customFormat="1" spans="1:21">
      <c r="A3" s="3">
        <v>17725842191</v>
      </c>
      <c r="B3" s="1" t="s">
        <v>151</v>
      </c>
      <c r="C3" s="1" t="s">
        <v>167</v>
      </c>
      <c r="D3" s="1" t="s">
        <v>168</v>
      </c>
      <c r="E3" s="1" t="s">
        <v>119</v>
      </c>
      <c r="F3" s="1" t="s">
        <v>151</v>
      </c>
      <c r="G3" s="1" t="s">
        <v>155</v>
      </c>
      <c r="H3" s="1" t="s">
        <v>156</v>
      </c>
      <c r="I3" s="1" t="s">
        <v>169</v>
      </c>
      <c r="J3" s="1" t="s">
        <v>158</v>
      </c>
      <c r="K3" s="1" t="s">
        <v>169</v>
      </c>
      <c r="L3" s="1" t="s">
        <v>169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170</v>
      </c>
      <c r="S3" s="1" t="s">
        <v>164</v>
      </c>
      <c r="T3" s="1" t="s">
        <v>165</v>
      </c>
      <c r="U3" s="1" t="s">
        <v>166</v>
      </c>
    </row>
    <row r="4" s="1" customFormat="1" spans="1:21">
      <c r="A4" s="3">
        <v>17725782534</v>
      </c>
      <c r="B4" s="1" t="s">
        <v>151</v>
      </c>
      <c r="C4" s="1" t="s">
        <v>171</v>
      </c>
      <c r="D4" s="1" t="s">
        <v>172</v>
      </c>
      <c r="E4" s="1" t="s">
        <v>115</v>
      </c>
      <c r="F4" s="1" t="s">
        <v>151</v>
      </c>
      <c r="G4" s="1" t="s">
        <v>155</v>
      </c>
      <c r="H4" s="1" t="s">
        <v>156</v>
      </c>
      <c r="I4" s="1" t="s">
        <v>173</v>
      </c>
      <c r="J4" s="1" t="s">
        <v>158</v>
      </c>
      <c r="K4" s="1" t="s">
        <v>173</v>
      </c>
      <c r="L4" s="1" t="s">
        <v>173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174</v>
      </c>
      <c r="S4" s="1" t="s">
        <v>164</v>
      </c>
      <c r="T4" s="1" t="s">
        <v>165</v>
      </c>
      <c r="U4" s="1" t="s">
        <v>166</v>
      </c>
    </row>
    <row r="5" s="1" customFormat="1" spans="1:21">
      <c r="A5" s="3">
        <v>17725499380</v>
      </c>
      <c r="B5" s="1" t="s">
        <v>151</v>
      </c>
      <c r="C5" s="1" t="s">
        <v>175</v>
      </c>
      <c r="D5" s="1" t="s">
        <v>176</v>
      </c>
      <c r="E5" s="1" t="s">
        <v>177</v>
      </c>
      <c r="F5" s="1" t="s">
        <v>151</v>
      </c>
      <c r="G5" s="1" t="s">
        <v>155</v>
      </c>
      <c r="H5" s="1" t="s">
        <v>156</v>
      </c>
      <c r="I5" s="1" t="s">
        <v>178</v>
      </c>
      <c r="J5" s="1" t="s">
        <v>158</v>
      </c>
      <c r="K5" s="1" t="s">
        <v>178</v>
      </c>
      <c r="L5" s="1" t="s">
        <v>178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179</v>
      </c>
      <c r="S5" s="1" t="s">
        <v>164</v>
      </c>
      <c r="T5" s="1" t="s">
        <v>165</v>
      </c>
      <c r="U5" s="1" t="s">
        <v>166</v>
      </c>
    </row>
    <row r="6" s="1" customFormat="1" spans="1:21">
      <c r="A6" s="3">
        <v>17725467044</v>
      </c>
      <c r="B6" s="1" t="s">
        <v>151</v>
      </c>
      <c r="C6" s="1" t="s">
        <v>180</v>
      </c>
      <c r="D6" s="1" t="s">
        <v>181</v>
      </c>
      <c r="E6" s="1" t="s">
        <v>103</v>
      </c>
      <c r="F6" s="1" t="s">
        <v>151</v>
      </c>
      <c r="G6" s="1" t="s">
        <v>155</v>
      </c>
      <c r="H6" s="1" t="s">
        <v>156</v>
      </c>
      <c r="I6" s="1" t="s">
        <v>182</v>
      </c>
      <c r="J6" s="1" t="s">
        <v>158</v>
      </c>
      <c r="K6" s="1" t="s">
        <v>182</v>
      </c>
      <c r="L6" s="1" t="s">
        <v>182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183</v>
      </c>
      <c r="S6" s="1" t="s">
        <v>164</v>
      </c>
      <c r="T6" s="1" t="s">
        <v>165</v>
      </c>
      <c r="U6" s="1" t="s">
        <v>166</v>
      </c>
    </row>
    <row r="7" s="1" customFormat="1" spans="1:21">
      <c r="A7" s="3">
        <v>17725158894</v>
      </c>
      <c r="B7" s="1" t="s">
        <v>151</v>
      </c>
      <c r="C7" s="1" t="s">
        <v>184</v>
      </c>
      <c r="D7" s="1" t="s">
        <v>185</v>
      </c>
      <c r="E7" s="1" t="s">
        <v>94</v>
      </c>
      <c r="F7" s="1" t="s">
        <v>151</v>
      </c>
      <c r="G7" s="1" t="s">
        <v>155</v>
      </c>
      <c r="H7" s="1" t="s">
        <v>156</v>
      </c>
      <c r="I7" s="1" t="s">
        <v>186</v>
      </c>
      <c r="J7" s="1" t="s">
        <v>158</v>
      </c>
      <c r="K7" s="1" t="s">
        <v>186</v>
      </c>
      <c r="L7" s="1" t="s">
        <v>186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187</v>
      </c>
      <c r="S7" s="1" t="s">
        <v>164</v>
      </c>
      <c r="T7" s="1" t="s">
        <v>165</v>
      </c>
      <c r="U7" s="1" t="s">
        <v>166</v>
      </c>
    </row>
    <row r="8" s="1" customFormat="1" spans="1:21">
      <c r="A8" s="3">
        <v>17725148869</v>
      </c>
      <c r="B8" s="1" t="s">
        <v>151</v>
      </c>
      <c r="C8" s="1" t="s">
        <v>188</v>
      </c>
      <c r="D8" s="1" t="s">
        <v>189</v>
      </c>
      <c r="E8" s="1" t="s">
        <v>190</v>
      </c>
      <c r="F8" s="1" t="s">
        <v>151</v>
      </c>
      <c r="G8" s="1" t="s">
        <v>155</v>
      </c>
      <c r="H8" s="1" t="s">
        <v>156</v>
      </c>
      <c r="I8" s="1" t="s">
        <v>191</v>
      </c>
      <c r="J8" s="1" t="s">
        <v>158</v>
      </c>
      <c r="K8" s="1" t="s">
        <v>191</v>
      </c>
      <c r="L8" s="1" t="s">
        <v>191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162</v>
      </c>
      <c r="R8" s="1" t="s">
        <v>192</v>
      </c>
      <c r="S8" s="1" t="s">
        <v>164</v>
      </c>
      <c r="T8" s="1" t="s">
        <v>165</v>
      </c>
      <c r="U8" s="1" t="s">
        <v>166</v>
      </c>
    </row>
    <row r="9" s="1" customFormat="1" spans="1:21">
      <c r="A9" s="3">
        <v>17725104358</v>
      </c>
      <c r="B9" s="1" t="s">
        <v>151</v>
      </c>
      <c r="C9" s="1" t="s">
        <v>193</v>
      </c>
      <c r="D9" s="1" t="s">
        <v>189</v>
      </c>
      <c r="E9" s="1" t="s">
        <v>194</v>
      </c>
      <c r="F9" s="1" t="s">
        <v>151</v>
      </c>
      <c r="G9" s="1" t="s">
        <v>155</v>
      </c>
      <c r="H9" s="1" t="s">
        <v>156</v>
      </c>
      <c r="I9" s="1" t="s">
        <v>191</v>
      </c>
      <c r="J9" s="1" t="s">
        <v>158</v>
      </c>
      <c r="K9" s="1" t="s">
        <v>191</v>
      </c>
      <c r="L9" s="1" t="s">
        <v>191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195</v>
      </c>
      <c r="S9" s="1" t="s">
        <v>164</v>
      </c>
      <c r="T9" s="1" t="s">
        <v>165</v>
      </c>
      <c r="U9" s="1" t="s">
        <v>166</v>
      </c>
    </row>
    <row r="10" s="1" customFormat="1" spans="1:21">
      <c r="A10" s="3">
        <v>17724938257</v>
      </c>
      <c r="B10" s="1" t="s">
        <v>151</v>
      </c>
      <c r="C10" s="1" t="s">
        <v>196</v>
      </c>
      <c r="D10" s="1" t="s">
        <v>197</v>
      </c>
      <c r="E10" s="1" t="s">
        <v>83</v>
      </c>
      <c r="F10" s="1" t="s">
        <v>151</v>
      </c>
      <c r="G10" s="1" t="s">
        <v>155</v>
      </c>
      <c r="H10" s="1" t="s">
        <v>156</v>
      </c>
      <c r="I10" s="1" t="s">
        <v>198</v>
      </c>
      <c r="J10" s="1" t="s">
        <v>158</v>
      </c>
      <c r="K10" s="1" t="s">
        <v>198</v>
      </c>
      <c r="L10" s="1" t="s">
        <v>198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162</v>
      </c>
      <c r="R10" s="1" t="s">
        <v>199</v>
      </c>
      <c r="S10" s="1" t="s">
        <v>164</v>
      </c>
      <c r="T10" s="1" t="s">
        <v>165</v>
      </c>
      <c r="U10" s="1" t="s">
        <v>166</v>
      </c>
    </row>
    <row r="11" s="1" customFormat="1" spans="1:21">
      <c r="A11" s="3">
        <v>17724373475</v>
      </c>
      <c r="B11" s="1" t="s">
        <v>151</v>
      </c>
      <c r="C11" s="1" t="s">
        <v>200</v>
      </c>
      <c r="D11" s="1" t="s">
        <v>201</v>
      </c>
      <c r="E11" s="1" t="s">
        <v>78</v>
      </c>
      <c r="F11" s="1" t="s">
        <v>151</v>
      </c>
      <c r="G11" s="1" t="s">
        <v>155</v>
      </c>
      <c r="H11" s="1" t="s">
        <v>156</v>
      </c>
      <c r="I11" s="1" t="s">
        <v>157</v>
      </c>
      <c r="J11" s="1" t="s">
        <v>158</v>
      </c>
      <c r="K11" s="1" t="s">
        <v>157</v>
      </c>
      <c r="L11" s="1" t="s">
        <v>157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162</v>
      </c>
      <c r="R11" s="1" t="s">
        <v>202</v>
      </c>
      <c r="S11" s="1" t="s">
        <v>164</v>
      </c>
      <c r="T11" s="1" t="s">
        <v>165</v>
      </c>
      <c r="U11" s="1" t="s">
        <v>166</v>
      </c>
    </row>
    <row r="12" s="1" customFormat="1" spans="1:21">
      <c r="A12" s="3">
        <v>17724233625</v>
      </c>
      <c r="B12" s="1" t="s">
        <v>151</v>
      </c>
      <c r="C12" s="1" t="s">
        <v>203</v>
      </c>
      <c r="D12" s="1" t="s">
        <v>204</v>
      </c>
      <c r="E12" s="1" t="s">
        <v>74</v>
      </c>
      <c r="F12" s="1" t="s">
        <v>151</v>
      </c>
      <c r="G12" s="1" t="s">
        <v>155</v>
      </c>
      <c r="H12" s="1" t="s">
        <v>156</v>
      </c>
      <c r="I12" s="1" t="s">
        <v>205</v>
      </c>
      <c r="J12" s="1" t="s">
        <v>158</v>
      </c>
      <c r="K12" s="1" t="s">
        <v>205</v>
      </c>
      <c r="L12" s="1" t="s">
        <v>205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162</v>
      </c>
      <c r="R12" s="1" t="s">
        <v>206</v>
      </c>
      <c r="S12" s="1" t="s">
        <v>164</v>
      </c>
      <c r="T12" s="1" t="s">
        <v>165</v>
      </c>
      <c r="U12" s="1" t="s">
        <v>166</v>
      </c>
    </row>
    <row r="13" s="1" customFormat="1" spans="1:21">
      <c r="A13" s="3">
        <v>17719234427</v>
      </c>
      <c r="B13" s="1" t="s">
        <v>151</v>
      </c>
      <c r="C13" s="1" t="s">
        <v>207</v>
      </c>
      <c r="D13" s="1" t="s">
        <v>208</v>
      </c>
      <c r="E13" s="1" t="s">
        <v>69</v>
      </c>
      <c r="F13" s="1" t="s">
        <v>151</v>
      </c>
      <c r="G13" s="1" t="s">
        <v>155</v>
      </c>
      <c r="H13" s="1" t="s">
        <v>156</v>
      </c>
      <c r="I13" s="1" t="s">
        <v>209</v>
      </c>
      <c r="J13" s="1" t="s">
        <v>158</v>
      </c>
      <c r="K13" s="1" t="s">
        <v>209</v>
      </c>
      <c r="L13" s="1" t="s">
        <v>209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162</v>
      </c>
      <c r="R13" s="1" t="s">
        <v>210</v>
      </c>
      <c r="S13" s="1" t="s">
        <v>164</v>
      </c>
      <c r="T13" s="1" t="s">
        <v>165</v>
      </c>
      <c r="U13" s="1" t="s">
        <v>166</v>
      </c>
    </row>
    <row r="14" s="1" customFormat="1" spans="1:21">
      <c r="A14" s="3">
        <v>17719200435</v>
      </c>
      <c r="B14" s="1" t="s">
        <v>151</v>
      </c>
      <c r="C14" s="1" t="s">
        <v>211</v>
      </c>
      <c r="D14" s="1" t="s">
        <v>212</v>
      </c>
      <c r="E14" s="1" t="s">
        <v>64</v>
      </c>
      <c r="F14" s="1" t="s">
        <v>151</v>
      </c>
      <c r="G14" s="1" t="s">
        <v>155</v>
      </c>
      <c r="H14" s="1" t="s">
        <v>156</v>
      </c>
      <c r="I14" s="1" t="s">
        <v>213</v>
      </c>
      <c r="J14" s="1" t="s">
        <v>158</v>
      </c>
      <c r="K14" s="1" t="s">
        <v>213</v>
      </c>
      <c r="L14" s="1" t="s">
        <v>213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162</v>
      </c>
      <c r="R14" s="1" t="s">
        <v>214</v>
      </c>
      <c r="S14" s="1" t="s">
        <v>164</v>
      </c>
      <c r="T14" s="1" t="s">
        <v>165</v>
      </c>
      <c r="U14" s="1" t="s">
        <v>166</v>
      </c>
    </row>
    <row r="15" s="1" customFormat="1" spans="1:21">
      <c r="A15" s="3">
        <v>17716872544</v>
      </c>
      <c r="B15" s="1" t="s">
        <v>215</v>
      </c>
      <c r="C15" s="1" t="s">
        <v>216</v>
      </c>
      <c r="D15" s="1" t="s">
        <v>217</v>
      </c>
      <c r="E15" s="1" t="s">
        <v>55</v>
      </c>
      <c r="F15" s="1" t="s">
        <v>215</v>
      </c>
      <c r="G15" s="1" t="s">
        <v>155</v>
      </c>
      <c r="H15" s="1" t="s">
        <v>156</v>
      </c>
      <c r="I15" s="1" t="s">
        <v>218</v>
      </c>
      <c r="J15" s="1" t="s">
        <v>158</v>
      </c>
      <c r="K15" s="1" t="s">
        <v>218</v>
      </c>
      <c r="L15" s="1" t="s">
        <v>218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162</v>
      </c>
      <c r="R15" s="1" t="s">
        <v>219</v>
      </c>
      <c r="S15" s="1" t="s">
        <v>164</v>
      </c>
      <c r="T15" s="1" t="s">
        <v>165</v>
      </c>
      <c r="U15" s="1" t="s">
        <v>166</v>
      </c>
    </row>
    <row r="16" s="1" customFormat="1" spans="1:21">
      <c r="A16" s="3">
        <v>17715539658</v>
      </c>
      <c r="B16" s="1" t="s">
        <v>220</v>
      </c>
      <c r="C16" s="1" t="s">
        <v>221</v>
      </c>
      <c r="D16" s="1" t="s">
        <v>222</v>
      </c>
      <c r="E16" s="1" t="s">
        <v>223</v>
      </c>
      <c r="F16" s="1" t="s">
        <v>220</v>
      </c>
      <c r="G16" s="1" t="s">
        <v>155</v>
      </c>
      <c r="H16" s="1" t="s">
        <v>156</v>
      </c>
      <c r="I16" s="1" t="s">
        <v>224</v>
      </c>
      <c r="J16" s="1" t="s">
        <v>158</v>
      </c>
      <c r="K16" s="1" t="s">
        <v>224</v>
      </c>
      <c r="L16" s="1" t="s">
        <v>224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162</v>
      </c>
      <c r="R16" s="1" t="s">
        <v>225</v>
      </c>
      <c r="S16" s="1" t="s">
        <v>164</v>
      </c>
      <c r="T16" s="1" t="s">
        <v>165</v>
      </c>
      <c r="U16" s="1" t="s">
        <v>166</v>
      </c>
    </row>
    <row r="17" s="1" customFormat="1" spans="1:21">
      <c r="A17" s="3">
        <v>17697000032</v>
      </c>
      <c r="B17" s="1" t="s">
        <v>226</v>
      </c>
      <c r="C17" s="1" t="s">
        <v>227</v>
      </c>
      <c r="D17" s="1" t="s">
        <v>189</v>
      </c>
      <c r="E17" s="1" t="s">
        <v>228</v>
      </c>
      <c r="F17" s="1" t="s">
        <v>151</v>
      </c>
      <c r="G17" s="1" t="s">
        <v>155</v>
      </c>
      <c r="H17" s="1" t="s">
        <v>156</v>
      </c>
      <c r="I17" s="1" t="s">
        <v>229</v>
      </c>
      <c r="J17" s="1" t="s">
        <v>158</v>
      </c>
      <c r="K17" s="1" t="s">
        <v>229</v>
      </c>
      <c r="L17" s="1" t="s">
        <v>229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162</v>
      </c>
      <c r="R17" s="1" t="s">
        <v>230</v>
      </c>
      <c r="S17" s="1" t="s">
        <v>164</v>
      </c>
      <c r="T17" s="1" t="s">
        <v>165</v>
      </c>
      <c r="U17" s="1" t="s">
        <v>166</v>
      </c>
    </row>
    <row r="18" s="1" customFormat="1" spans="1:21">
      <c r="A18" s="3">
        <v>17635444582</v>
      </c>
      <c r="B18" s="1" t="s">
        <v>231</v>
      </c>
      <c r="C18" s="1" t="s">
        <v>232</v>
      </c>
      <c r="D18" s="1" t="s">
        <v>233</v>
      </c>
      <c r="E18" s="1" t="s">
        <v>234</v>
      </c>
      <c r="F18" s="1" t="s">
        <v>151</v>
      </c>
      <c r="G18" s="1" t="s">
        <v>155</v>
      </c>
      <c r="H18" s="1" t="s">
        <v>156</v>
      </c>
      <c r="I18" s="1" t="s">
        <v>235</v>
      </c>
      <c r="J18" s="1" t="s">
        <v>158</v>
      </c>
      <c r="K18" s="1" t="s">
        <v>235</v>
      </c>
      <c r="L18" s="1" t="s">
        <v>235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162</v>
      </c>
      <c r="R18" s="1" t="s">
        <v>236</v>
      </c>
      <c r="S18" s="1" t="s">
        <v>164</v>
      </c>
      <c r="T18" s="1" t="s">
        <v>165</v>
      </c>
      <c r="U18" s="1" t="s">
        <v>166</v>
      </c>
    </row>
    <row r="19" s="1" customFormat="1" spans="1:21">
      <c r="A19" s="3">
        <v>17591468574</v>
      </c>
      <c r="B19" s="1" t="s">
        <v>237</v>
      </c>
      <c r="C19" s="1" t="s">
        <v>238</v>
      </c>
      <c r="D19" s="1" t="s">
        <v>239</v>
      </c>
      <c r="E19" s="1" t="s">
        <v>240</v>
      </c>
      <c r="F19" s="1" t="s">
        <v>215</v>
      </c>
      <c r="G19" s="1" t="s">
        <v>155</v>
      </c>
      <c r="H19" s="1" t="s">
        <v>156</v>
      </c>
      <c r="I19" s="1" t="s">
        <v>241</v>
      </c>
      <c r="J19" s="1" t="s">
        <v>158</v>
      </c>
      <c r="K19" s="1" t="s">
        <v>241</v>
      </c>
      <c r="L19" s="1" t="s">
        <v>241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162</v>
      </c>
      <c r="R19" s="1" t="s">
        <v>242</v>
      </c>
      <c r="S19" s="1" t="s">
        <v>164</v>
      </c>
      <c r="T19" s="1" t="s">
        <v>165</v>
      </c>
      <c r="U19" s="1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2022-04-12T01:15:59Z</dcterms:created>
  <dcterms:modified xsi:type="dcterms:W3CDTF">2022-04-12T01:23:17Z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681E47092123421DBD705F0E69DA02D6</vt:lpwstr>
  </property>
  <property fmtid="{D5CDD505-2E9C-101B-9397-08002B2CF9AE}" pid="3" name="KSOProductBuildVer">
    <vt:lpwstr>2052-11.1.0.11636</vt:lpwstr>
  </property>
</Properties>
</file>