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1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<sst xmlns="http://schemas.openxmlformats.org/spreadsheetml/2006/main" count="214" uniqueCount="107">
  <si>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</si>
  <si>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</si>
  <si>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</si>
  <si>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</si>
  <si>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</si>
  <si>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</si>
  <si>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</si>
  <si>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</si>
  <si>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</si>
  <si>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</si>
  <si>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</si>
  <si>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</si>
  <si>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</si>
  <si>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</si>
  <si>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</si>
  <si>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</si>
  <si>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</si>
  <si>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</si>
  <si>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</si>
  <si>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</si>
  <si>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</si>
  <si>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</si>
  <si>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</si>
  <si>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</si>
  <si>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</si>
  <si>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17772126144	</t>
  </si>
  <si>
    <t>Ctrip</t>
  </si>
  <si>
    <t>正常</t>
  </si>
  <si>
    <t>[邵东]城市便捷酒店(邵阳邵东店)(72812896)</t>
  </si>
  <si>
    <t>特惠大床房&lt;双人入住&gt;&lt;内宾&gt;&lt;预付&gt;&lt;双早&gt;</t>
  </si>
  <si>
    <t>CNY</t>
  </si>
  <si>
    <t>徐叶尼</t>
  </si>
  <si>
    <t>CA11323220412CNY</t>
  </si>
  <si>
    <t>未提现</t>
  </si>
  <si>
    <t>携程开票</t>
  </si>
  <si>
    <t xml:space="preserve">2501286	</t>
  </si>
  <si>
    <t xml:space="preserve">	</t>
  </si>
  <si>
    <t xml:space="preserve">17779512686	</t>
  </si>
  <si>
    <t>[禹州]城市便捷酒店(禹州大禹像店)(71636238)</t>
  </si>
  <si>
    <t>高级大床房&lt;双人入住&gt;&lt;内宾&gt;&lt;预付&gt;&lt;双早&gt;</t>
  </si>
  <si>
    <t>张翼鹏</t>
  </si>
  <si>
    <t xml:space="preserve">2503336	</t>
  </si>
  <si>
    <t xml:space="preserve">17779969949	</t>
  </si>
  <si>
    <t>[贵阳]城市便捷酒店(贵阳国际金融城店)(71586798)</t>
  </si>
  <si>
    <t>标准大床房&lt;双人入住&gt;&lt;内宾&gt;&lt;预付&gt;&lt;双早&gt;</t>
  </si>
  <si>
    <t>任葆森</t>
  </si>
  <si>
    <t xml:space="preserve">2503511	</t>
  </si>
  <si>
    <t xml:space="preserve">17780073141	</t>
  </si>
  <si>
    <t>田明辉</t>
  </si>
  <si>
    <t xml:space="preserve">2503545	</t>
  </si>
  <si>
    <t xml:space="preserve">17780276960	</t>
  </si>
  <si>
    <t>[广州]城市便捷酒店(广州南方医院同和地铁站店)(72829667)</t>
  </si>
  <si>
    <t>影院大床房&lt;双人入住&gt;&lt;内宾&gt;&lt;预付&gt;&lt;双早&gt;</t>
  </si>
  <si>
    <t>章辉</t>
  </si>
  <si>
    <t xml:space="preserve">2503629	</t>
  </si>
  <si>
    <t>，</t>
  </si>
  <si>
    <t>A220412093000481</t>
  </si>
  <si>
    <t>CNY / HKD 当前参考汇率: 1.226773386</t>
  </si>
  <si>
    <t>总计： 867.85 CNY/
1064.66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</si>
  <si>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</si>
  <si>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</si>
  <si>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</si>
  <si>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</si>
  <si>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</si>
  <si>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</si>
  <si>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</si>
  <si>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</si>
  <si>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</si>
  <si>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</si>
  <si>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</si>
  <si>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</si>
  <si>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</si>
  <si>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</si>
  <si>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</si>
  <si>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</si>
  <si>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</si>
  <si>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</si>
  <si>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2022-04-08</t>
  </si>
  <si>
    <t>2503629</t>
  </si>
  <si>
    <t>城市便捷酒店(广州同和南方医院地铁站店)</t>
  </si>
  <si>
    <t>2022-04-09</t>
  </si>
  <si>
    <t>退房日月结</t>
  </si>
  <si>
    <t>217.21</t>
  </si>
  <si>
    <t>RMB</t>
  </si>
  <si>
    <t>0</t>
  </si>
  <si>
    <t>0.00</t>
  </si>
  <si>
    <t>携程汇智国内直连</t>
  </si>
  <si>
    <t>1861</t>
  </si>
  <si>
    <t>2022-04-08 23:29:41</t>
  </si>
  <si>
    <t>否</t>
  </si>
  <si>
    <t>汇智国际旅游发展有限公司</t>
  </si>
  <si>
    <t>直连</t>
  </si>
  <si>
    <t>2503545</t>
  </si>
  <si>
    <t>城市便捷酒店(贵阳国际金融城店)</t>
  </si>
  <si>
    <t>120.79</t>
  </si>
  <si>
    <t>2022-04-08 21:52:53</t>
  </si>
  <si>
    <t>2503511</t>
  </si>
  <si>
    <t>2022-04-08 21:08:43</t>
  </si>
  <si>
    <t>2503336</t>
  </si>
  <si>
    <t>城市便捷酒店(禹州大禹像店)</t>
  </si>
  <si>
    <t>151.24</t>
  </si>
  <si>
    <t>2022-04-08 17:52:37</t>
  </si>
  <si>
    <t>2022-04-07</t>
  </si>
  <si>
    <t>2501286</t>
  </si>
  <si>
    <t>城市便捷邵阳邵东店</t>
  </si>
  <si>
    <t>257.82</t>
  </si>
  <si>
    <t>2022-04-07 12:54:44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</si>
</sst>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44658</v>
      </c>
      <c r="G2" s="6">
        <v>44660</v>
      </c>
      <c r="H2" s="4">
        <v>1</v>
      </c>
      <c r="I2" s="4">
        <v>2</v>
      </c>
      <c r="J2" s="4">
        <v>2</v>
      </c>
      <c r="K2" s="4" t="s">
        <v>30</v>
      </c>
      <c r="L2" s="4">
        <v>257.82</v>
      </c>
      <c r="M2" s="4">
        <v>257.82</v>
      </c>
      <c r="N2" s="4" t="s">
        <v>31</v>
      </c>
      <c r="O2" s="4" t="s">
        <v>32</v>
      </c>
      <c r="P2" s="4" t="s">
        <v>33</v>
      </c>
      <c r="Q2" s="4">
        <v>0</v>
      </c>
      <c r="R2" s="7">
        <v>44658</v>
      </c>
      <c r="S2" s="6">
        <v>44663</v>
      </c>
      <c r="T2" s="4" t="s">
        <v>34</v>
      </c>
      <c r="U2" s="4">
        <v>257.82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44659</v>
      </c>
      <c r="G3" s="6">
        <v>44660</v>
      </c>
      <c r="H3" s="4">
        <v>1</v>
      </c>
      <c r="I3" s="4">
        <v>1</v>
      </c>
      <c r="J3" s="4">
        <v>1</v>
      </c>
      <c r="K3" s="4" t="s">
        <v>30</v>
      </c>
      <c r="L3" s="4">
        <v>151.24</v>
      </c>
      <c r="M3" s="4">
        <v>151.24</v>
      </c>
      <c r="N3" s="4" t="s">
        <v>40</v>
      </c>
      <c r="O3" s="4" t="s">
        <v>32</v>
      </c>
      <c r="P3" s="4" t="s">
        <v>33</v>
      </c>
      <c r="Q3" s="4">
        <v>0</v>
      </c>
      <c r="R3" s="7">
        <v>44659</v>
      </c>
      <c r="S3" s="6">
        <v>44663</v>
      </c>
      <c r="T3" s="4" t="s">
        <v>34</v>
      </c>
      <c r="U3" s="4">
        <v>151.24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44659</v>
      </c>
      <c r="G4" s="6">
        <v>44660</v>
      </c>
      <c r="H4" s="4">
        <v>1</v>
      </c>
      <c r="I4" s="4">
        <v>1</v>
      </c>
      <c r="J4" s="4">
        <v>1</v>
      </c>
      <c r="K4" s="4" t="s">
        <v>30</v>
      </c>
      <c r="L4" s="4">
        <v>120.79</v>
      </c>
      <c r="M4" s="4">
        <v>120.79</v>
      </c>
      <c r="N4" s="4" t="s">
        <v>45</v>
      </c>
      <c r="O4" s="4" t="s">
        <v>32</v>
      </c>
      <c r="P4" s="4" t="s">
        <v>33</v>
      </c>
      <c r="Q4" s="4">
        <v>0</v>
      </c>
      <c r="R4" s="7">
        <v>44659</v>
      </c>
      <c r="S4" s="6">
        <v>44663</v>
      </c>
      <c r="T4" s="4" t="s">
        <v>34</v>
      </c>
      <c r="U4" s="4">
        <v>120.79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43</v>
      </c>
      <c r="E5" s="4" t="s">
        <v>39</v>
      </c>
      <c r="F5" s="6">
        <v>44659</v>
      </c>
      <c r="G5" s="6">
        <v>44660</v>
      </c>
      <c r="H5" s="4">
        <v>1</v>
      </c>
      <c r="I5" s="4">
        <v>1</v>
      </c>
      <c r="J5" s="4">
        <v>1</v>
      </c>
      <c r="K5" s="4" t="s">
        <v>30</v>
      </c>
      <c r="L5" s="4">
        <v>120.79</v>
      </c>
      <c r="M5" s="4">
        <v>120.79</v>
      </c>
      <c r="N5" s="4" t="s">
        <v>48</v>
      </c>
      <c r="O5" s="4" t="s">
        <v>32</v>
      </c>
      <c r="P5" s="4" t="s">
        <v>33</v>
      </c>
      <c r="Q5" s="4">
        <v>0</v>
      </c>
      <c r="R5" s="7">
        <v>44659</v>
      </c>
      <c r="S5" s="6">
        <v>44663</v>
      </c>
      <c r="T5" s="4" t="s">
        <v>34</v>
      </c>
      <c r="U5" s="4">
        <v>120.79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44659</v>
      </c>
      <c r="G6" s="6">
        <v>44660</v>
      </c>
      <c r="H6" s="4">
        <v>1</v>
      </c>
      <c r="I6" s="4">
        <v>1</v>
      </c>
      <c r="J6" s="4">
        <v>1</v>
      </c>
      <c r="K6" s="4" t="s">
        <v>30</v>
      </c>
      <c r="L6" s="4">
        <v>217.21</v>
      </c>
      <c r="M6" s="4">
        <v>217.21</v>
      </c>
      <c r="N6" s="4" t="s">
        <v>53</v>
      </c>
      <c r="O6" s="4" t="s">
        <v>32</v>
      </c>
      <c r="P6" s="4" t="s">
        <v>33</v>
      </c>
      <c r="Q6" s="4">
        <v>0</v>
      </c>
      <c r="R6" s="7">
        <v>44659</v>
      </c>
      <c r="S6" s="6">
        <v>44663</v>
      </c>
      <c r="T6" s="4" t="s">
        <v>34</v>
      </c>
      <c r="U6" s="4">
        <v>217.21</v>
      </c>
      <c r="V6" s="4">
        <v>0</v>
      </c>
      <c r="W6" s="4">
        <v>0</v>
      </c>
      <c r="X6" s="4" t="s">
        <v>54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27" sqref="F27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17772126144</v>
      </c>
      <c r="B2" s="6">
        <v>44658</v>
      </c>
      <c r="C2" s="6">
        <v>44660</v>
      </c>
      <c r="D2" s="4">
        <v>257.82</v>
      </c>
      <c r="E2" s="4" t="str">
        <f>VLOOKUP(A2,HOP!A:L,12,0)</f>
        <v>257.82</v>
      </c>
      <c r="F2" s="4" t="str">
        <f>VLOOKUP(A2,HOP!A:C,3,0)</f>
        <v>2501286</v>
      </c>
      <c r="G2" s="4">
        <f>D2-E2</f>
        <v>0</v>
      </c>
      <c r="H2" s="4" t="str">
        <f>$H$1&amp;F2</f>
        <v>，2501286</v>
      </c>
      <c r="I2" s="4" t="str">
        <f>VLOOKUP(A2,HOP!A:U,21,0)</f>
        <v>直连</v>
      </c>
    </row>
    <row r="3" s="4" customFormat="1" spans="1:9">
      <c r="A3" s="5">
        <v>17779512686</v>
      </c>
      <c r="B3" s="6">
        <v>44659</v>
      </c>
      <c r="C3" s="6">
        <v>44660</v>
      </c>
      <c r="D3" s="4">
        <v>151.24</v>
      </c>
      <c r="E3" s="4" t="str">
        <f>VLOOKUP(A3,HOP!A:L,12,0)</f>
        <v>151.24</v>
      </c>
      <c r="F3" s="4" t="str">
        <f>VLOOKUP(A3,HOP!A:C,3,0)</f>
        <v>2503336</v>
      </c>
      <c r="G3" s="4">
        <f>D3-E3</f>
        <v>0</v>
      </c>
      <c r="H3" s="4" t="str">
        <f>$H$1&amp;F3</f>
        <v>，2503336</v>
      </c>
      <c r="I3" s="4" t="str">
        <f>VLOOKUP(A3,HOP!A:U,21,0)</f>
        <v>直连</v>
      </c>
    </row>
    <row r="4" s="4" customFormat="1" spans="1:9">
      <c r="A4" s="5">
        <v>17779969949</v>
      </c>
      <c r="B4" s="6">
        <v>44659</v>
      </c>
      <c r="C4" s="6">
        <v>44660</v>
      </c>
      <c r="D4" s="4">
        <v>120.79</v>
      </c>
      <c r="E4" s="4" t="str">
        <f>VLOOKUP(A4,HOP!A:L,12,0)</f>
        <v>120.79</v>
      </c>
      <c r="F4" s="4" t="str">
        <f>VLOOKUP(A4,HOP!A:C,3,0)</f>
        <v>2503511</v>
      </c>
      <c r="G4" s="4">
        <f>D4-E4</f>
        <v>0</v>
      </c>
      <c r="H4" s="4" t="str">
        <f>$H$1&amp;F4</f>
        <v>，2503511</v>
      </c>
      <c r="I4" s="4" t="str">
        <f>VLOOKUP(A4,HOP!A:U,21,0)</f>
        <v>直连</v>
      </c>
    </row>
    <row r="5" s="4" customFormat="1" spans="1:9">
      <c r="A5" s="5">
        <v>17780073141</v>
      </c>
      <c r="B5" s="6">
        <v>44659</v>
      </c>
      <c r="C5" s="6">
        <v>44660</v>
      </c>
      <c r="D5" s="4">
        <v>120.79</v>
      </c>
      <c r="E5" s="4" t="str">
        <f>VLOOKUP(A5,HOP!A:L,12,0)</f>
        <v>120.79</v>
      </c>
      <c r="F5" s="4" t="str">
        <f>VLOOKUP(A5,HOP!A:C,3,0)</f>
        <v>2503545</v>
      </c>
      <c r="G5" s="4">
        <f>D5-E5</f>
        <v>0</v>
      </c>
      <c r="H5" s="4" t="str">
        <f>$H$1&amp;F5</f>
        <v>，2503545</v>
      </c>
      <c r="I5" s="4" t="str">
        <f>VLOOKUP(A5,HOP!A:U,21,0)</f>
        <v>直连</v>
      </c>
    </row>
    <row r="6" s="4" customFormat="1" spans="1:9">
      <c r="A6" s="5">
        <v>17780276960</v>
      </c>
      <c r="B6" s="6">
        <v>44659</v>
      </c>
      <c r="C6" s="6">
        <v>44660</v>
      </c>
      <c r="D6" s="4">
        <v>217.21</v>
      </c>
      <c r="E6" s="4" t="str">
        <f>VLOOKUP(A6,HOP!A:L,12,0)</f>
        <v>217.21</v>
      </c>
      <c r="F6" s="4" t="str">
        <f>VLOOKUP(A6,HOP!A:C,3,0)</f>
        <v>2503629</v>
      </c>
      <c r="G6" s="4">
        <f>D6-E6</f>
        <v>0</v>
      </c>
      <c r="H6" s="4" t="str">
        <f>$H$1&amp;F6</f>
        <v>，2503629</v>
      </c>
      <c r="I6" s="4" t="str">
        <f>VLOOKUP(A6,HOP!A:U,21,0)</f>
        <v>直连</v>
      </c>
    </row>
    <row r="8" spans="4:4">
      <c r="D8" s="4">
        <f>SUM(D2:D7)</f>
        <v>867.85</v>
      </c>
    </row>
    <row r="12" spans="1:1">
      <c r="A12" s="4" t="s">
        <v>56</v>
      </c>
    </row>
    <row r="13" spans="1:1">
      <c r="A13" s="4" t="s">
        <v>57</v>
      </c>
    </row>
    <row r="14" spans="1:1">
      <c r="A14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G32" sqref="G32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</row>
    <row r="2" s="1" customFormat="1" spans="1:21">
      <c r="A2" s="3">
        <v>17780276960</v>
      </c>
      <c r="B2" s="1" t="s">
        <v>77</v>
      </c>
      <c r="C2" s="1" t="s">
        <v>78</v>
      </c>
      <c r="D2" s="1" t="s">
        <v>79</v>
      </c>
      <c r="E2" s="1" t="s">
        <v>53</v>
      </c>
      <c r="F2" s="1" t="s">
        <v>77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</row>
    <row r="3" s="1" customFormat="1" spans="1:21">
      <c r="A3" s="3">
        <v>17780073141</v>
      </c>
      <c r="B3" s="1" t="s">
        <v>77</v>
      </c>
      <c r="C3" s="1" t="s">
        <v>92</v>
      </c>
      <c r="D3" s="1" t="s">
        <v>93</v>
      </c>
      <c r="E3" s="1" t="s">
        <v>48</v>
      </c>
      <c r="F3" s="1" t="s">
        <v>77</v>
      </c>
      <c r="G3" s="1" t="s">
        <v>80</v>
      </c>
      <c r="H3" s="1" t="s">
        <v>81</v>
      </c>
      <c r="I3" s="1" t="s">
        <v>94</v>
      </c>
      <c r="J3" s="1" t="s">
        <v>83</v>
      </c>
      <c r="K3" s="1" t="s">
        <v>94</v>
      </c>
      <c r="L3" s="1" t="s">
        <v>94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95</v>
      </c>
      <c r="S3" s="1" t="s">
        <v>89</v>
      </c>
      <c r="T3" s="1" t="s">
        <v>90</v>
      </c>
      <c r="U3" s="1" t="s">
        <v>91</v>
      </c>
    </row>
    <row r="4" s="1" customFormat="1" spans="1:21">
      <c r="A4" s="3">
        <v>17779969949</v>
      </c>
      <c r="B4" s="1" t="s">
        <v>77</v>
      </c>
      <c r="C4" s="1" t="s">
        <v>96</v>
      </c>
      <c r="D4" s="1" t="s">
        <v>93</v>
      </c>
      <c r="E4" s="1" t="s">
        <v>45</v>
      </c>
      <c r="F4" s="1" t="s">
        <v>77</v>
      </c>
      <c r="G4" s="1" t="s">
        <v>80</v>
      </c>
      <c r="H4" s="1" t="s">
        <v>81</v>
      </c>
      <c r="I4" s="1" t="s">
        <v>94</v>
      </c>
      <c r="J4" s="1" t="s">
        <v>83</v>
      </c>
      <c r="K4" s="1" t="s">
        <v>94</v>
      </c>
      <c r="L4" s="1" t="s">
        <v>94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87</v>
      </c>
      <c r="R4" s="1" t="s">
        <v>97</v>
      </c>
      <c r="S4" s="1" t="s">
        <v>89</v>
      </c>
      <c r="T4" s="1" t="s">
        <v>90</v>
      </c>
      <c r="U4" s="1" t="s">
        <v>91</v>
      </c>
    </row>
    <row r="5" s="1" customFormat="1" spans="1:21">
      <c r="A5" s="3">
        <v>17779512686</v>
      </c>
      <c r="B5" s="1" t="s">
        <v>77</v>
      </c>
      <c r="C5" s="1" t="s">
        <v>98</v>
      </c>
      <c r="D5" s="1" t="s">
        <v>99</v>
      </c>
      <c r="E5" s="1" t="s">
        <v>40</v>
      </c>
      <c r="F5" s="1" t="s">
        <v>77</v>
      </c>
      <c r="G5" s="1" t="s">
        <v>80</v>
      </c>
      <c r="H5" s="1" t="s">
        <v>81</v>
      </c>
      <c r="I5" s="1" t="s">
        <v>100</v>
      </c>
      <c r="J5" s="1" t="s">
        <v>83</v>
      </c>
      <c r="K5" s="1" t="s">
        <v>100</v>
      </c>
      <c r="L5" s="1" t="s">
        <v>100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87</v>
      </c>
      <c r="R5" s="1" t="s">
        <v>101</v>
      </c>
      <c r="S5" s="1" t="s">
        <v>89</v>
      </c>
      <c r="T5" s="1" t="s">
        <v>90</v>
      </c>
      <c r="U5" s="1" t="s">
        <v>91</v>
      </c>
    </row>
    <row r="6" s="1" customFormat="1" spans="1:21">
      <c r="A6" s="3">
        <v>17772126144</v>
      </c>
      <c r="B6" s="1" t="s">
        <v>102</v>
      </c>
      <c r="C6" s="1" t="s">
        <v>103</v>
      </c>
      <c r="D6" s="1" t="s">
        <v>104</v>
      </c>
      <c r="E6" s="1" t="s">
        <v>31</v>
      </c>
      <c r="F6" s="1" t="s">
        <v>102</v>
      </c>
      <c r="G6" s="1" t="s">
        <v>80</v>
      </c>
      <c r="H6" s="1" t="s">
        <v>81</v>
      </c>
      <c r="I6" s="1" t="s">
        <v>105</v>
      </c>
      <c r="J6" s="1" t="s">
        <v>83</v>
      </c>
      <c r="K6" s="1" t="s">
        <v>105</v>
      </c>
      <c r="L6" s="1" t="s">
        <v>105</v>
      </c>
      <c r="M6" s="1" t="s">
        <v>84</v>
      </c>
      <c r="N6" s="1" t="s">
        <v>84</v>
      </c>
      <c r="O6" s="1" t="s">
        <v>85</v>
      </c>
      <c r="P6" s="1" t="s">
        <v>86</v>
      </c>
      <c r="Q6" s="1" t="s">
        <v>87</v>
      </c>
      <c r="R6" s="1" t="s">
        <v>106</v>
      </c>
      <c r="S6" s="1" t="s">
        <v>89</v>
      </c>
      <c r="T6" s="1" t="s">
        <v>90</v>
      </c>
      <c r="U6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2022-04-12T01:23:52Z</dcterms:created>
  <dcterms:modified xsi:type="dcterms:W3CDTF">2022-04-12T01:28:36Z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20740BBD48B64F9A9797377482C8C144</vt:lpwstr>
  </property>
  <property fmtid="{D5CDD505-2E9C-101B-9397-08002B2CF9AE}" pid="3" name="KSOProductBuildVer">
    <vt:lpwstr>2052-11.1.0.11636</vt:lpwstr>
  </property>
</Properties>
</file>