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<sst xmlns="http://schemas.openxmlformats.org/spreadsheetml/2006/main" count="430" uniqueCount="206">
  <si>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</si>
  <si>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</si>
  <si>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</si>
  <si>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</si>
  <si>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</si>
  <si>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</si>
  <si>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</si>
  <si>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</si>
  <si>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</si>
  <si>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</si>
  <si>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</si>
  <si>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</si>
  <si>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</si>
  <si>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</si>
  <si>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</si>
  <si>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</si>
  <si>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</si>
  <si>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</si>
  <si>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</si>
  <si>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</si>
  <si>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</si>
  <si>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</si>
  <si>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</si>
  <si>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</si>
  <si>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</si>
  <si>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17506975982	</t>
  </si>
  <si>
    <t>Ctrip</t>
  </si>
  <si>
    <t>正常</t>
  </si>
  <si>
    <t>[凤凰城]凤凰城芳德瑞酒店(Found Re Phoenix)(44788910)</t>
  </si>
  <si>
    <t>标准特大床房&lt;不退款&gt;&lt;2人入住&gt;</t>
  </si>
  <si>
    <t>USD</t>
  </si>
  <si>
    <t>Amornpairoj/Watcharee</t>
  </si>
  <si>
    <t>CA5326220412USD</t>
  </si>
  <si>
    <t>未提现</t>
  </si>
  <si>
    <t>携程开票</t>
  </si>
  <si>
    <t xml:space="preserve">2437958	</t>
  </si>
  <si>
    <t xml:space="preserve">	</t>
  </si>
  <si>
    <t xml:space="preserve">17635797726	</t>
  </si>
  <si>
    <t>[斯诺霍米什县]风之天使娱乐场度假村(Angel of The Winds Casino Resort)(39643073)</t>
  </si>
  <si>
    <t>豪华客房1张特大床&lt;不退款&gt;&lt;2人入住&gt;</t>
  </si>
  <si>
    <t>Ridler/Chris allen</t>
  </si>
  <si>
    <t xml:space="preserve">2464265	</t>
  </si>
  <si>
    <t xml:space="preserve">R65117	</t>
  </si>
  <si>
    <t xml:space="preserve">17642344739	</t>
  </si>
  <si>
    <t>[巴黎]卡美拉国际酒店(Hotel Camelia International)(39684090)</t>
  </si>
  <si>
    <t>双人间&lt;不退款&gt;&lt;2人入住&gt;</t>
  </si>
  <si>
    <t>Decarite/Tommy</t>
  </si>
  <si>
    <t xml:space="preserve">2465630	</t>
  </si>
  <si>
    <t xml:space="preserve">E	</t>
  </si>
  <si>
    <t xml:space="preserve">17657562121	</t>
  </si>
  <si>
    <t>[温哥华]温哥华奥贝尔杰酒店(Auberge Vancouver Hotel)(39043386)</t>
  </si>
  <si>
    <t>城景豪华房（特大床）&lt;不退款&gt;&lt;2人入住&gt;</t>
  </si>
  <si>
    <t>Mallory/Hailee Ashley-Ellen</t>
  </si>
  <si>
    <t xml:space="preserve">2469302	</t>
  </si>
  <si>
    <t xml:space="preserve">17666488957	</t>
  </si>
  <si>
    <t>[底特律]热血车城娱乐场酒店(MotorCity Casino Hotel)(39998731)</t>
  </si>
  <si>
    <t>豪华特大床房&lt;不退款&gt;&lt;2人入住&gt;</t>
  </si>
  <si>
    <t>Sanders Jr/Andre Lamar</t>
  </si>
  <si>
    <t xml:space="preserve">2471017	</t>
  </si>
  <si>
    <t xml:space="preserve">EXP-1911416578	</t>
  </si>
  <si>
    <t xml:space="preserve">17706649490	</t>
  </si>
  <si>
    <t>[西雅图]玛尔圭酒店(MarQueen Hotel)(70661517)</t>
  </si>
  <si>
    <t>豪华客房, 1 张特大床&lt;不退款&gt;&lt;2人入住&gt;</t>
  </si>
  <si>
    <t>Halbert/Larissa Flor</t>
  </si>
  <si>
    <t xml:space="preserve">39409SC018918	</t>
  </si>
  <si>
    <t xml:space="preserve">17708707012	</t>
  </si>
  <si>
    <t>[克莱蒙费朗]北克莱蒙费朗普瑞米尔经典酒店(Premiere Classe Clermont Ferrand Nord)(39684443)</t>
  </si>
  <si>
    <t>标准间1双人床&lt;不退款&gt;&lt;2人入住&gt;</t>
  </si>
  <si>
    <t>BALTES/thierry</t>
  </si>
  <si>
    <t xml:space="preserve">2481593	</t>
  </si>
  <si>
    <t xml:space="preserve">33747UC000214	</t>
  </si>
  <si>
    <t xml:space="preserve">17709046766	</t>
  </si>
  <si>
    <t>[里弗赛德]阿格西娱乐场酒店及水疗中心(Argosy Casino Hotel &amp; Spa)(40100730)</t>
  </si>
  <si>
    <t>Powers/Wade</t>
  </si>
  <si>
    <t xml:space="preserve">2481783	</t>
  </si>
  <si>
    <t xml:space="preserve">WMB2D	</t>
  </si>
  <si>
    <t xml:space="preserve">17771008532	</t>
  </si>
  <si>
    <t>[潘切]美奈孟青假日酒店(Muong Thanh Holiday Muine Hotel)(37213638)</t>
  </si>
  <si>
    <t>豪华房(特大床或双床)&lt;不退款&gt;&lt;2人入住&gt;</t>
  </si>
  <si>
    <t>thi thuong/Tran,thi thuong/Tran,thi thuong/Tran,thi thuong/Tran</t>
  </si>
  <si>
    <t xml:space="preserve">2500391	</t>
  </si>
  <si>
    <t xml:space="preserve">17771587993	</t>
  </si>
  <si>
    <t>[阿默斯福特]阿默斯福特康铂酒店及餐厅(Campanile Hotel &amp; Restaurant Amersfoort)(37209086)</t>
  </si>
  <si>
    <t>标准双人床房&lt;不退款&gt;&lt;2人入住&gt;</t>
  </si>
  <si>
    <t>De Roo/Arjan Wilma</t>
  </si>
  <si>
    <t>取消</t>
  </si>
  <si>
    <t xml:space="preserve">17772533995	</t>
  </si>
  <si>
    <t>[伯恩矛斯]拉古娜酒店(Laguna Hotel)(39607327)</t>
  </si>
  <si>
    <t>标准间1双人床&lt;2人入住&gt;&lt;不退款&gt;</t>
  </si>
  <si>
    <t>Tsui/Yuk</t>
  </si>
  <si>
    <t xml:space="preserve">2501615	</t>
  </si>
  <si>
    <t xml:space="preserve">acknowledge	</t>
  </si>
  <si>
    <t xml:space="preserve">17779775037	</t>
  </si>
  <si>
    <t>[萨尔茨堡]萨尔茨堡会议中心温德姆大酒店(Wyndham Grand Salzburg Conference Centre)(37215047)</t>
  </si>
  <si>
    <t>双人房&lt;不退款&gt;&lt;2人入住&gt;</t>
  </si>
  <si>
    <t>Franz/Ricardo</t>
  </si>
  <si>
    <t xml:space="preserve">2503430	</t>
  </si>
  <si>
    <t xml:space="preserve">EXP-1922355479	</t>
  </si>
  <si>
    <t>，</t>
  </si>
  <si>
    <t>A220412093618481</t>
  </si>
  <si>
    <t>USD / HKD 当前参考汇率: 7.83826</t>
  </si>
  <si>
    <t>总计： 1965 USD/
15402.18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</si>
  <si>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</si>
  <si>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</si>
  <si>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</si>
  <si>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</si>
  <si>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</si>
  <si>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</si>
  <si>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</si>
  <si>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</si>
  <si>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</si>
  <si>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</si>
  <si>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</si>
  <si>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</si>
  <si>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</si>
  <si>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</si>
  <si>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</si>
  <si>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</si>
  <si>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</si>
  <si>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</si>
  <si>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2022-04-08</t>
  </si>
  <si>
    <t>2503430</t>
  </si>
  <si>
    <t>萨尔茨堡会议中心温德姆大酒店</t>
  </si>
  <si>
    <t>Franz Ricardo</t>
  </si>
  <si>
    <t>2022-04-09</t>
  </si>
  <si>
    <t>退房日周结</t>
  </si>
  <si>
    <t>656.51</t>
  </si>
  <si>
    <t>103.00</t>
  </si>
  <si>
    <t>0</t>
  </si>
  <si>
    <t>0.00</t>
  </si>
  <si>
    <t>携程盛景国际直连</t>
  </si>
  <si>
    <t>01.010677</t>
  </si>
  <si>
    <t>2022-04-08 19:52:10</t>
  </si>
  <si>
    <t>否</t>
  </si>
  <si>
    <t>汇智国际旅游发展有限公司</t>
  </si>
  <si>
    <t>直连</t>
  </si>
  <si>
    <t>2022-04-07</t>
  </si>
  <si>
    <t>2501615</t>
  </si>
  <si>
    <t>拉古纳酒店</t>
  </si>
  <si>
    <t>Tsui Yuk</t>
  </si>
  <si>
    <t>694.70</t>
  </si>
  <si>
    <t>109.00</t>
  </si>
  <si>
    <t>2022-04-07 16:25:29</t>
  </si>
  <si>
    <t>2022-04-06</t>
  </si>
  <si>
    <t>2500391</t>
  </si>
  <si>
    <t>Muong Thanh Mui Ne 酒店</t>
  </si>
  <si>
    <t>thi thuong Tran,thi thuong Tran,thi thuong Tran,thi thuong Tran</t>
  </si>
  <si>
    <t>548.51</t>
  </si>
  <si>
    <t>86.00</t>
  </si>
  <si>
    <t>2022-04-06 20:25:05</t>
  </si>
  <si>
    <t>2022-03-25</t>
  </si>
  <si>
    <t>2481783</t>
  </si>
  <si>
    <t>阿戈娱乐场酒店及水疗中心</t>
  </si>
  <si>
    <t>Powers Wade</t>
  </si>
  <si>
    <t>836.11</t>
  </si>
  <si>
    <t>131.00</t>
  </si>
  <si>
    <t>2022-03-25 03:22:31</t>
  </si>
  <si>
    <t>2022-03-24</t>
  </si>
  <si>
    <t>2481593</t>
  </si>
  <si>
    <t>克莱蒙费朗北普瑞米尔经典酒店</t>
  </si>
  <si>
    <t>BALTES thierry</t>
  </si>
  <si>
    <t>249.03</t>
  </si>
  <si>
    <t>39.00</t>
  </si>
  <si>
    <t>2022-03-24 22:21:59</t>
  </si>
  <si>
    <t>2480280</t>
  </si>
  <si>
    <t>玛尔圭酒店</t>
  </si>
  <si>
    <t>Halbert Larissa Flor</t>
  </si>
  <si>
    <t>1091.92</t>
  </si>
  <si>
    <t>171.00</t>
  </si>
  <si>
    <t>2022-03-24 03:05:20</t>
  </si>
  <si>
    <t>2022-03-17</t>
  </si>
  <si>
    <t>2471017</t>
  </si>
  <si>
    <t>热血车城娱乐场酒店</t>
  </si>
  <si>
    <t>Sanders Jr Andre Lamar</t>
  </si>
  <si>
    <t>1496.27</t>
  </si>
  <si>
    <t>235.00</t>
  </si>
  <si>
    <t>2022-03-17 12:50:31</t>
  </si>
  <si>
    <t>2022-03-16</t>
  </si>
  <si>
    <t>2469302</t>
  </si>
  <si>
    <t>温哥华奥贝尔杰酒店</t>
  </si>
  <si>
    <t>Mallory Hailee Ashley-Ellen</t>
  </si>
  <si>
    <t>932.17</t>
  </si>
  <si>
    <t>146.00</t>
  </si>
  <si>
    <t>2022-03-16 11:56:39</t>
  </si>
  <si>
    <t>2022-03-14</t>
  </si>
  <si>
    <t>2465630</t>
  </si>
  <si>
    <t>卡美拉国际酒店</t>
  </si>
  <si>
    <t>Decarite Tommy</t>
  </si>
  <si>
    <t>425.61</t>
  </si>
  <si>
    <t>67.00</t>
  </si>
  <si>
    <t>2022-03-14 05:21:32</t>
  </si>
  <si>
    <t>2022-03-13</t>
  </si>
  <si>
    <t>2464265</t>
  </si>
  <si>
    <t>风之天使娱乐场酒店</t>
  </si>
  <si>
    <t>Ridler Chris allen</t>
  </si>
  <si>
    <t>1156.14</t>
  </si>
  <si>
    <t>182.00</t>
  </si>
  <si>
    <t>2022-03-13 07:52:06</t>
  </si>
  <si>
    <t>2022-02-27</t>
  </si>
  <si>
    <t>2437958</t>
  </si>
  <si>
    <t>凤凰城 FOUND:RE 酒店</t>
  </si>
  <si>
    <t>Amornpairoj Watcharee</t>
  </si>
  <si>
    <t>2022-04-05</t>
  </si>
  <si>
    <t>4405.96</t>
  </si>
  <si>
    <t>696.00</t>
  </si>
  <si>
    <t>2022-02-27 13:14:54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</si>
</sst>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44656</v>
      </c>
      <c r="G2" s="6">
        <v>44660</v>
      </c>
      <c r="H2" s="4">
        <v>1</v>
      </c>
      <c r="I2" s="4">
        <v>4</v>
      </c>
      <c r="J2" s="4">
        <v>4</v>
      </c>
      <c r="K2" s="4" t="s">
        <v>30</v>
      </c>
      <c r="L2" s="4">
        <v>696</v>
      </c>
      <c r="M2" s="4">
        <v>696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44619</v>
      </c>
      <c r="S2" s="6">
        <v>44663</v>
      </c>
      <c r="T2" s="4" t="s">
        <v>34</v>
      </c>
      <c r="U2" s="4">
        <v>696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44659</v>
      </c>
      <c r="G3" s="6">
        <v>44660</v>
      </c>
      <c r="H3" s="4">
        <v>1</v>
      </c>
      <c r="I3" s="4">
        <v>1</v>
      </c>
      <c r="J3" s="4">
        <v>1</v>
      </c>
      <c r="K3" s="4" t="s">
        <v>30</v>
      </c>
      <c r="L3" s="4">
        <v>182</v>
      </c>
      <c r="M3" s="4">
        <v>182</v>
      </c>
      <c r="N3" s="4" t="s">
        <v>40</v>
      </c>
      <c r="O3" s="4" t="s">
        <v>32</v>
      </c>
      <c r="P3" s="4" t="s">
        <v>33</v>
      </c>
      <c r="Q3" s="4">
        <v>0</v>
      </c>
      <c r="R3" s="7">
        <v>44633</v>
      </c>
      <c r="S3" s="6">
        <v>44663</v>
      </c>
      <c r="T3" s="4" t="s">
        <v>34</v>
      </c>
      <c r="U3" s="4">
        <v>182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44659</v>
      </c>
      <c r="G4" s="6">
        <v>44660</v>
      </c>
      <c r="H4" s="4">
        <v>1</v>
      </c>
      <c r="I4" s="4">
        <v>1</v>
      </c>
      <c r="J4" s="4">
        <v>1</v>
      </c>
      <c r="K4" s="4" t="s">
        <v>30</v>
      </c>
      <c r="L4" s="4">
        <v>67</v>
      </c>
      <c r="M4" s="4">
        <v>67</v>
      </c>
      <c r="N4" s="4" t="s">
        <v>46</v>
      </c>
      <c r="O4" s="4" t="s">
        <v>32</v>
      </c>
      <c r="P4" s="4" t="s">
        <v>33</v>
      </c>
      <c r="Q4" s="4">
        <v>0</v>
      </c>
      <c r="R4" s="7">
        <v>44634</v>
      </c>
      <c r="S4" s="6">
        <v>44663</v>
      </c>
      <c r="T4" s="4" t="s">
        <v>34</v>
      </c>
      <c r="U4" s="4">
        <v>67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44659</v>
      </c>
      <c r="G5" s="6">
        <v>44660</v>
      </c>
      <c r="H5" s="4">
        <v>1</v>
      </c>
      <c r="I5" s="4">
        <v>1</v>
      </c>
      <c r="J5" s="4">
        <v>1</v>
      </c>
      <c r="K5" s="4" t="s">
        <v>30</v>
      </c>
      <c r="L5" s="4">
        <v>146</v>
      </c>
      <c r="M5" s="4">
        <v>146</v>
      </c>
      <c r="N5" s="4" t="s">
        <v>52</v>
      </c>
      <c r="O5" s="4" t="s">
        <v>32</v>
      </c>
      <c r="P5" s="4" t="s">
        <v>33</v>
      </c>
      <c r="Q5" s="4">
        <v>0</v>
      </c>
      <c r="R5" s="7">
        <v>44636</v>
      </c>
      <c r="S5" s="6">
        <v>44663</v>
      </c>
      <c r="T5" s="4" t="s">
        <v>34</v>
      </c>
      <c r="U5" s="4">
        <v>146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44659</v>
      </c>
      <c r="G6" s="6">
        <v>44660</v>
      </c>
      <c r="H6" s="4">
        <v>1</v>
      </c>
      <c r="I6" s="4">
        <v>1</v>
      </c>
      <c r="J6" s="4">
        <v>1</v>
      </c>
      <c r="K6" s="4" t="s">
        <v>30</v>
      </c>
      <c r="L6" s="4">
        <v>235</v>
      </c>
      <c r="M6" s="4">
        <v>235</v>
      </c>
      <c r="N6" s="4" t="s">
        <v>57</v>
      </c>
      <c r="O6" s="4" t="s">
        <v>32</v>
      </c>
      <c r="P6" s="4" t="s">
        <v>33</v>
      </c>
      <c r="Q6" s="4">
        <v>0</v>
      </c>
      <c r="R6" s="7">
        <v>44637</v>
      </c>
      <c r="S6" s="6">
        <v>44663</v>
      </c>
      <c r="T6" s="4" t="s">
        <v>34</v>
      </c>
      <c r="U6" s="4">
        <v>235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44659</v>
      </c>
      <c r="G7" s="6">
        <v>44660</v>
      </c>
      <c r="H7" s="4">
        <v>1</v>
      </c>
      <c r="I7" s="4">
        <v>1</v>
      </c>
      <c r="J7" s="4">
        <v>1</v>
      </c>
      <c r="K7" s="4" t="s">
        <v>30</v>
      </c>
      <c r="L7" s="4">
        <v>171</v>
      </c>
      <c r="M7" s="4">
        <v>171</v>
      </c>
      <c r="N7" s="4" t="s">
        <v>63</v>
      </c>
      <c r="O7" s="4" t="s">
        <v>32</v>
      </c>
      <c r="P7" s="4" t="s">
        <v>33</v>
      </c>
      <c r="Q7" s="4">
        <v>0</v>
      </c>
      <c r="R7" s="7">
        <v>44644</v>
      </c>
      <c r="S7" s="6">
        <v>44663</v>
      </c>
      <c r="T7" s="4" t="s">
        <v>34</v>
      </c>
      <c r="U7" s="4">
        <v>171</v>
      </c>
      <c r="V7" s="4">
        <v>0</v>
      </c>
      <c r="W7" s="4">
        <v>0</v>
      </c>
      <c r="X7" s="4" t="s">
        <v>36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44659</v>
      </c>
      <c r="G8" s="6">
        <v>44660</v>
      </c>
      <c r="H8" s="4">
        <v>1</v>
      </c>
      <c r="I8" s="4">
        <v>1</v>
      </c>
      <c r="J8" s="4">
        <v>1</v>
      </c>
      <c r="K8" s="4" t="s">
        <v>30</v>
      </c>
      <c r="L8" s="4">
        <v>39</v>
      </c>
      <c r="M8" s="4">
        <v>39</v>
      </c>
      <c r="N8" s="4" t="s">
        <v>68</v>
      </c>
      <c r="O8" s="4" t="s">
        <v>32</v>
      </c>
      <c r="P8" s="4" t="s">
        <v>33</v>
      </c>
      <c r="Q8" s="4">
        <v>0</v>
      </c>
      <c r="R8" s="7">
        <v>44644</v>
      </c>
      <c r="S8" s="6">
        <v>44663</v>
      </c>
      <c r="T8" s="4" t="s">
        <v>34</v>
      </c>
      <c r="U8" s="4">
        <v>39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39</v>
      </c>
      <c r="F9" s="6">
        <v>44659</v>
      </c>
      <c r="G9" s="6">
        <v>44660</v>
      </c>
      <c r="H9" s="4">
        <v>1</v>
      </c>
      <c r="I9" s="4">
        <v>1</v>
      </c>
      <c r="J9" s="4">
        <v>1</v>
      </c>
      <c r="K9" s="4" t="s">
        <v>30</v>
      </c>
      <c r="L9" s="4">
        <v>131</v>
      </c>
      <c r="M9" s="4">
        <v>131</v>
      </c>
      <c r="N9" s="4" t="s">
        <v>73</v>
      </c>
      <c r="O9" s="4" t="s">
        <v>32</v>
      </c>
      <c r="P9" s="4" t="s">
        <v>33</v>
      </c>
      <c r="Q9" s="4">
        <v>0</v>
      </c>
      <c r="R9" s="7">
        <v>44645</v>
      </c>
      <c r="S9" s="6">
        <v>44663</v>
      </c>
      <c r="T9" s="4" t="s">
        <v>34</v>
      </c>
      <c r="U9" s="4">
        <v>131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44659</v>
      </c>
      <c r="G10" s="6">
        <v>44660</v>
      </c>
      <c r="H10" s="4">
        <v>2</v>
      </c>
      <c r="I10" s="4">
        <v>1</v>
      </c>
      <c r="J10" s="4">
        <v>2</v>
      </c>
      <c r="K10" s="4" t="s">
        <v>30</v>
      </c>
      <c r="L10" s="4">
        <v>86</v>
      </c>
      <c r="M10" s="4">
        <v>86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44657</v>
      </c>
      <c r="S10" s="6">
        <v>44663</v>
      </c>
      <c r="T10" s="4" t="s">
        <v>34</v>
      </c>
      <c r="U10" s="4">
        <v>86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44659</v>
      </c>
      <c r="G11" s="6">
        <v>44660</v>
      </c>
      <c r="H11" s="4">
        <v>1</v>
      </c>
      <c r="I11" s="4">
        <v>1</v>
      </c>
      <c r="J11" s="4">
        <v>1</v>
      </c>
      <c r="K11" s="4" t="s">
        <v>30</v>
      </c>
      <c r="L11" s="4">
        <v>99</v>
      </c>
      <c r="M11" s="4">
        <v>99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44658</v>
      </c>
      <c r="S11" s="6">
        <v>44663</v>
      </c>
      <c r="T11" s="4" t="s">
        <v>34</v>
      </c>
      <c r="U11" s="4">
        <v>99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85</v>
      </c>
      <c r="D12" s="4" t="s">
        <v>82</v>
      </c>
      <c r="E12" s="4" t="s">
        <v>83</v>
      </c>
      <c r="F12" s="6">
        <v>44659</v>
      </c>
      <c r="G12" s="6">
        <v>44660</v>
      </c>
      <c r="H12" s="4">
        <v>1</v>
      </c>
      <c r="I12" s="4">
        <v>1</v>
      </c>
      <c r="J12" s="4">
        <v>1</v>
      </c>
      <c r="K12" s="4" t="s">
        <v>30</v>
      </c>
      <c r="L12" s="4">
        <v>-99</v>
      </c>
      <c r="M12" s="4">
        <v>-99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44658</v>
      </c>
      <c r="S12" s="6">
        <v>44663</v>
      </c>
      <c r="T12" s="4" t="s">
        <v>34</v>
      </c>
      <c r="U12" s="4">
        <v>-99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44658</v>
      </c>
      <c r="G13" s="6">
        <v>44660</v>
      </c>
      <c r="H13" s="4">
        <v>1</v>
      </c>
      <c r="I13" s="4">
        <v>2</v>
      </c>
      <c r="J13" s="4">
        <v>2</v>
      </c>
      <c r="K13" s="4" t="s">
        <v>30</v>
      </c>
      <c r="L13" s="4">
        <v>109</v>
      </c>
      <c r="M13" s="4">
        <v>109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44658</v>
      </c>
      <c r="S13" s="6">
        <v>44663</v>
      </c>
      <c r="T13" s="4" t="s">
        <v>34</v>
      </c>
      <c r="U13" s="4">
        <v>109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44659</v>
      </c>
      <c r="G14" s="6">
        <v>44660</v>
      </c>
      <c r="H14" s="4">
        <v>1</v>
      </c>
      <c r="I14" s="4">
        <v>1</v>
      </c>
      <c r="J14" s="4">
        <v>1</v>
      </c>
      <c r="K14" s="4" t="s">
        <v>30</v>
      </c>
      <c r="L14" s="4">
        <v>103</v>
      </c>
      <c r="M14" s="4">
        <v>103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44659</v>
      </c>
      <c r="S14" s="6">
        <v>44663</v>
      </c>
      <c r="T14" s="4" t="s">
        <v>34</v>
      </c>
      <c r="U14" s="4">
        <v>103</v>
      </c>
      <c r="V14" s="4">
        <v>0</v>
      </c>
      <c r="W14" s="4">
        <v>0</v>
      </c>
      <c r="X14" s="4" t="s">
        <v>96</v>
      </c>
      <c r="Y14" s="4" t="s">
        <v>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17506975982</v>
      </c>
      <c r="B2" s="6">
        <v>44656</v>
      </c>
      <c r="C2" s="6">
        <v>44660</v>
      </c>
      <c r="D2" s="4">
        <v>696</v>
      </c>
      <c r="E2" s="4" t="str">
        <f>VLOOKUP(A2,HOP!A:L,12,0)</f>
        <v>696.00</v>
      </c>
      <c r="F2" s="4" t="str">
        <f>VLOOKUP(A2,HOP!A:C,3,0)</f>
        <v>2437958</v>
      </c>
      <c r="G2" s="4">
        <f>D2-E2</f>
        <v>0</v>
      </c>
      <c r="H2" s="4" t="str">
        <f>$H$1&amp;F2</f>
        <v>，2437958</v>
      </c>
      <c r="I2" s="4" t="str">
        <f>VLOOKUP(A2,HOP!A:U,21,0)</f>
        <v>直连</v>
      </c>
    </row>
    <row r="3" s="4" customFormat="1" spans="1:9">
      <c r="A3" s="5">
        <v>17635797726</v>
      </c>
      <c r="B3" s="6">
        <v>44659</v>
      </c>
      <c r="C3" s="6">
        <v>44660</v>
      </c>
      <c r="D3" s="4">
        <v>182</v>
      </c>
      <c r="E3" s="4" t="str">
        <f>VLOOKUP(A3,HOP!A:L,12,0)</f>
        <v>182.00</v>
      </c>
      <c r="F3" s="4" t="str">
        <f>VLOOKUP(A3,HOP!A:C,3,0)</f>
        <v>2464265</v>
      </c>
      <c r="G3" s="4">
        <f t="shared" ref="G3:G13" si="0">D3-E3</f>
        <v>0</v>
      </c>
      <c r="H3" s="4" t="str">
        <f t="shared" ref="H3:H13" si="1">$H$1&amp;F3</f>
        <v>，2464265</v>
      </c>
      <c r="I3" s="4" t="str">
        <f>VLOOKUP(A3,HOP!A:U,21,0)</f>
        <v>直连</v>
      </c>
    </row>
    <row r="4" s="4" customFormat="1" spans="1:9">
      <c r="A4" s="5">
        <v>17642344739</v>
      </c>
      <c r="B4" s="6">
        <v>44659</v>
      </c>
      <c r="C4" s="6">
        <v>44660</v>
      </c>
      <c r="D4" s="4">
        <v>67</v>
      </c>
      <c r="E4" s="4" t="str">
        <f>VLOOKUP(A4,HOP!A:L,12,0)</f>
        <v>67.00</v>
      </c>
      <c r="F4" s="4" t="str">
        <f>VLOOKUP(A4,HOP!A:C,3,0)</f>
        <v>2465630</v>
      </c>
      <c r="G4" s="4">
        <f t="shared" si="0"/>
        <v>0</v>
      </c>
      <c r="H4" s="4" t="str">
        <f t="shared" si="1"/>
        <v>，2465630</v>
      </c>
      <c r="I4" s="4" t="str">
        <f>VLOOKUP(A4,HOP!A:U,21,0)</f>
        <v>直连</v>
      </c>
    </row>
    <row r="5" s="4" customFormat="1" spans="1:9">
      <c r="A5" s="5">
        <v>17657562121</v>
      </c>
      <c r="B5" s="6">
        <v>44659</v>
      </c>
      <c r="C5" s="6">
        <v>44660</v>
      </c>
      <c r="D5" s="4">
        <v>146</v>
      </c>
      <c r="E5" s="4" t="str">
        <f>VLOOKUP(A5,HOP!A:L,12,0)</f>
        <v>146.00</v>
      </c>
      <c r="F5" s="4" t="str">
        <f>VLOOKUP(A5,HOP!A:C,3,0)</f>
        <v>2469302</v>
      </c>
      <c r="G5" s="4">
        <f t="shared" si="0"/>
        <v>0</v>
      </c>
      <c r="H5" s="4" t="str">
        <f t="shared" si="1"/>
        <v>，2469302</v>
      </c>
      <c r="I5" s="4" t="str">
        <f>VLOOKUP(A5,HOP!A:U,21,0)</f>
        <v>直连</v>
      </c>
    </row>
    <row r="6" s="4" customFormat="1" spans="1:9">
      <c r="A6" s="5">
        <v>17666488957</v>
      </c>
      <c r="B6" s="6">
        <v>44659</v>
      </c>
      <c r="C6" s="6">
        <v>44660</v>
      </c>
      <c r="D6" s="4">
        <v>235</v>
      </c>
      <c r="E6" s="4" t="str">
        <f>VLOOKUP(A6,HOP!A:L,12,0)</f>
        <v>235.00</v>
      </c>
      <c r="F6" s="4" t="str">
        <f>VLOOKUP(A6,HOP!A:C,3,0)</f>
        <v>2471017</v>
      </c>
      <c r="G6" s="4">
        <f t="shared" si="0"/>
        <v>0</v>
      </c>
      <c r="H6" s="4" t="str">
        <f t="shared" si="1"/>
        <v>，2471017</v>
      </c>
      <c r="I6" s="4" t="str">
        <f>VLOOKUP(A6,HOP!A:U,21,0)</f>
        <v>直连</v>
      </c>
    </row>
    <row r="7" s="4" customFormat="1" spans="1:9">
      <c r="A7" s="5">
        <v>17706649490</v>
      </c>
      <c r="B7" s="6">
        <v>44659</v>
      </c>
      <c r="C7" s="6">
        <v>44660</v>
      </c>
      <c r="D7" s="4">
        <v>171</v>
      </c>
      <c r="E7" s="4" t="str">
        <f>VLOOKUP(A7,HOP!A:L,12,0)</f>
        <v>171.00</v>
      </c>
      <c r="F7" s="4" t="str">
        <f>VLOOKUP(A7,HOP!A:C,3,0)</f>
        <v>2480280</v>
      </c>
      <c r="G7" s="4">
        <f t="shared" si="0"/>
        <v>0</v>
      </c>
      <c r="H7" s="4" t="str">
        <f t="shared" si="1"/>
        <v>，2480280</v>
      </c>
      <c r="I7" s="4" t="str">
        <f>VLOOKUP(A7,HOP!A:U,21,0)</f>
        <v>直连</v>
      </c>
    </row>
    <row r="8" s="4" customFormat="1" spans="1:9">
      <c r="A8" s="5">
        <v>17708707012</v>
      </c>
      <c r="B8" s="6">
        <v>44659</v>
      </c>
      <c r="C8" s="6">
        <v>44660</v>
      </c>
      <c r="D8" s="4">
        <v>39</v>
      </c>
      <c r="E8" s="4" t="str">
        <f>VLOOKUP(A8,HOP!A:L,12,0)</f>
        <v>39.00</v>
      </c>
      <c r="F8" s="4" t="str">
        <f>VLOOKUP(A8,HOP!A:C,3,0)</f>
        <v>2481593</v>
      </c>
      <c r="G8" s="4">
        <f t="shared" si="0"/>
        <v>0</v>
      </c>
      <c r="H8" s="4" t="str">
        <f t="shared" si="1"/>
        <v>，2481593</v>
      </c>
      <c r="I8" s="4" t="str">
        <f>VLOOKUP(A8,HOP!A:U,21,0)</f>
        <v>直连</v>
      </c>
    </row>
    <row r="9" s="4" customFormat="1" spans="1:9">
      <c r="A9" s="5">
        <v>17709046766</v>
      </c>
      <c r="B9" s="6">
        <v>44659</v>
      </c>
      <c r="C9" s="6">
        <v>44660</v>
      </c>
      <c r="D9" s="4">
        <v>131</v>
      </c>
      <c r="E9" s="4" t="str">
        <f>VLOOKUP(A9,HOP!A:L,12,0)</f>
        <v>131.00</v>
      </c>
      <c r="F9" s="4" t="str">
        <f>VLOOKUP(A9,HOP!A:C,3,0)</f>
        <v>2481783</v>
      </c>
      <c r="G9" s="4">
        <f t="shared" si="0"/>
        <v>0</v>
      </c>
      <c r="H9" s="4" t="str">
        <f t="shared" si="1"/>
        <v>，2481783</v>
      </c>
      <c r="I9" s="4" t="str">
        <f>VLOOKUP(A9,HOP!A:U,21,0)</f>
        <v>直连</v>
      </c>
    </row>
    <row r="10" s="4" customFormat="1" spans="1:9">
      <c r="A10" s="5">
        <v>17771008532</v>
      </c>
      <c r="B10" s="6">
        <v>44659</v>
      </c>
      <c r="C10" s="6">
        <v>44660</v>
      </c>
      <c r="D10" s="4">
        <v>86</v>
      </c>
      <c r="E10" s="4" t="str">
        <f>VLOOKUP(A10,HOP!A:L,12,0)</f>
        <v>86.00</v>
      </c>
      <c r="F10" s="4" t="str">
        <f>VLOOKUP(A10,HOP!A:C,3,0)</f>
        <v>2500391</v>
      </c>
      <c r="G10" s="4">
        <f t="shared" si="0"/>
        <v>0</v>
      </c>
      <c r="H10" s="4" t="str">
        <f t="shared" si="1"/>
        <v>，2500391</v>
      </c>
      <c r="I10" s="4" t="str">
        <f>VLOOKUP(A10,HOP!A:U,21,0)</f>
        <v>直连</v>
      </c>
    </row>
    <row r="11" s="4" customFormat="1" hidden="1" spans="1:9">
      <c r="A11" s="5">
        <v>17771587993</v>
      </c>
      <c r="B11" s="6">
        <v>44659</v>
      </c>
      <c r="C11" s="6">
        <v>44660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17772533995</v>
      </c>
      <c r="B12" s="6">
        <v>44658</v>
      </c>
      <c r="C12" s="6">
        <v>44660</v>
      </c>
      <c r="D12" s="4">
        <v>109</v>
      </c>
      <c r="E12" s="4" t="str">
        <f>VLOOKUP(A12,HOP!A:L,12,0)</f>
        <v>109.00</v>
      </c>
      <c r="F12" s="4" t="str">
        <f>VLOOKUP(A12,HOP!A:C,3,0)</f>
        <v>2501615</v>
      </c>
      <c r="G12" s="4">
        <f t="shared" si="0"/>
        <v>0</v>
      </c>
      <c r="H12" s="4" t="str">
        <f t="shared" si="1"/>
        <v>，2501615</v>
      </c>
      <c r="I12" s="4" t="str">
        <f>VLOOKUP(A12,HOP!A:U,21,0)</f>
        <v>直连</v>
      </c>
    </row>
    <row r="13" s="4" customFormat="1" spans="1:9">
      <c r="A13" s="5">
        <v>17779775037</v>
      </c>
      <c r="B13" s="6">
        <v>44659</v>
      </c>
      <c r="C13" s="6">
        <v>44660</v>
      </c>
      <c r="D13" s="4">
        <v>103</v>
      </c>
      <c r="E13" s="4" t="str">
        <f>VLOOKUP(A13,HOP!A:L,12,0)</f>
        <v>103.00</v>
      </c>
      <c r="F13" s="4" t="str">
        <f>VLOOKUP(A13,HOP!A:C,3,0)</f>
        <v>2503430</v>
      </c>
      <c r="G13" s="4">
        <f t="shared" si="0"/>
        <v>0</v>
      </c>
      <c r="H13" s="4" t="str">
        <f t="shared" si="1"/>
        <v>，2503430</v>
      </c>
      <c r="I13" s="4" t="str">
        <f>VLOOKUP(A13,HOP!A:U,21,0)</f>
        <v>直连</v>
      </c>
    </row>
    <row r="15" spans="4:4">
      <c r="D15" s="4">
        <f>SUM(D2:D14)</f>
        <v>1965</v>
      </c>
    </row>
    <row r="19" spans="1:1">
      <c r="A19" s="4" t="s">
        <v>99</v>
      </c>
    </row>
    <row r="20" spans="1:1">
      <c r="A20" s="4" t="s">
        <v>100</v>
      </c>
    </row>
    <row r="21" spans="1:1">
      <c r="A21" s="4" t="s">
        <v>101</v>
      </c>
    </row>
  </sheetData>
  <autoFilter ref="A1:XFD21">
    <filterColumn colId="3">
      <filters blank="1">
        <filter val="131"/>
        <filter val="171"/>
        <filter val="182"/>
        <filter val="103"/>
        <filter val="235"/>
        <filter val="1965"/>
        <filter val="86"/>
        <filter val="146"/>
        <filter val="696"/>
        <filter val="67"/>
        <filter val="39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</row>
    <row r="2" s="1" customFormat="1" spans="1:21">
      <c r="A2" s="3">
        <v>17779775037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120</v>
      </c>
      <c r="G2" s="1" t="s">
        <v>124</v>
      </c>
      <c r="H2" s="1" t="s">
        <v>125</v>
      </c>
      <c r="I2" s="1" t="s">
        <v>126</v>
      </c>
      <c r="J2" s="1" t="s">
        <v>30</v>
      </c>
      <c r="K2" s="1" t="s">
        <v>127</v>
      </c>
      <c r="L2" s="1" t="s">
        <v>127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</row>
    <row r="3" s="1" customFormat="1" spans="1:21">
      <c r="A3" s="3">
        <v>17772533995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136</v>
      </c>
      <c r="G3" s="1" t="s">
        <v>124</v>
      </c>
      <c r="H3" s="1" t="s">
        <v>125</v>
      </c>
      <c r="I3" s="1" t="s">
        <v>140</v>
      </c>
      <c r="J3" s="1" t="s">
        <v>30</v>
      </c>
      <c r="K3" s="1" t="s">
        <v>141</v>
      </c>
      <c r="L3" s="1" t="s">
        <v>141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142</v>
      </c>
      <c r="S3" s="1" t="s">
        <v>133</v>
      </c>
      <c r="T3" s="1" t="s">
        <v>134</v>
      </c>
      <c r="U3" s="1" t="s">
        <v>135</v>
      </c>
    </row>
    <row r="4" s="1" customFormat="1" spans="1:21">
      <c r="A4" s="3">
        <v>17771008532</v>
      </c>
      <c r="B4" s="1" t="s">
        <v>143</v>
      </c>
      <c r="C4" s="1" t="s">
        <v>144</v>
      </c>
      <c r="D4" s="1" t="s">
        <v>145</v>
      </c>
      <c r="E4" s="1" t="s">
        <v>146</v>
      </c>
      <c r="F4" s="1" t="s">
        <v>120</v>
      </c>
      <c r="G4" s="1" t="s">
        <v>124</v>
      </c>
      <c r="H4" s="1" t="s">
        <v>125</v>
      </c>
      <c r="I4" s="1" t="s">
        <v>147</v>
      </c>
      <c r="J4" s="1" t="s">
        <v>30</v>
      </c>
      <c r="K4" s="1" t="s">
        <v>148</v>
      </c>
      <c r="L4" s="1" t="s">
        <v>148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149</v>
      </c>
      <c r="S4" s="1" t="s">
        <v>133</v>
      </c>
      <c r="T4" s="1" t="s">
        <v>134</v>
      </c>
      <c r="U4" s="1" t="s">
        <v>135</v>
      </c>
    </row>
    <row r="5" s="1" customFormat="1" spans="1:21">
      <c r="A5" s="3">
        <v>17709046766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120</v>
      </c>
      <c r="G5" s="1" t="s">
        <v>124</v>
      </c>
      <c r="H5" s="1" t="s">
        <v>125</v>
      </c>
      <c r="I5" s="1" t="s">
        <v>154</v>
      </c>
      <c r="J5" s="1" t="s">
        <v>30</v>
      </c>
      <c r="K5" s="1" t="s">
        <v>155</v>
      </c>
      <c r="L5" s="1" t="s">
        <v>155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156</v>
      </c>
      <c r="S5" s="1" t="s">
        <v>133</v>
      </c>
      <c r="T5" s="1" t="s">
        <v>134</v>
      </c>
      <c r="U5" s="1" t="s">
        <v>135</v>
      </c>
    </row>
    <row r="6" s="1" customFormat="1" spans="1:21">
      <c r="A6" s="3">
        <v>17708707012</v>
      </c>
      <c r="B6" s="1" t="s">
        <v>157</v>
      </c>
      <c r="C6" s="1" t="s">
        <v>158</v>
      </c>
      <c r="D6" s="1" t="s">
        <v>159</v>
      </c>
      <c r="E6" s="1" t="s">
        <v>160</v>
      </c>
      <c r="F6" s="1" t="s">
        <v>120</v>
      </c>
      <c r="G6" s="1" t="s">
        <v>124</v>
      </c>
      <c r="H6" s="1" t="s">
        <v>125</v>
      </c>
      <c r="I6" s="1" t="s">
        <v>161</v>
      </c>
      <c r="J6" s="1" t="s">
        <v>30</v>
      </c>
      <c r="K6" s="1" t="s">
        <v>162</v>
      </c>
      <c r="L6" s="1" t="s">
        <v>162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131</v>
      </c>
      <c r="R6" s="1" t="s">
        <v>163</v>
      </c>
      <c r="S6" s="1" t="s">
        <v>133</v>
      </c>
      <c r="T6" s="1" t="s">
        <v>134</v>
      </c>
      <c r="U6" s="1" t="s">
        <v>135</v>
      </c>
    </row>
    <row r="7" s="1" customFormat="1" spans="1:21">
      <c r="A7" s="3">
        <v>17706649490</v>
      </c>
      <c r="B7" s="1" t="s">
        <v>157</v>
      </c>
      <c r="C7" s="1" t="s">
        <v>164</v>
      </c>
      <c r="D7" s="1" t="s">
        <v>165</v>
      </c>
      <c r="E7" s="1" t="s">
        <v>166</v>
      </c>
      <c r="F7" s="1" t="s">
        <v>120</v>
      </c>
      <c r="G7" s="1" t="s">
        <v>124</v>
      </c>
      <c r="H7" s="1" t="s">
        <v>125</v>
      </c>
      <c r="I7" s="1" t="s">
        <v>167</v>
      </c>
      <c r="J7" s="1" t="s">
        <v>30</v>
      </c>
      <c r="K7" s="1" t="s">
        <v>168</v>
      </c>
      <c r="L7" s="1" t="s">
        <v>168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131</v>
      </c>
      <c r="R7" s="1" t="s">
        <v>169</v>
      </c>
      <c r="S7" s="1" t="s">
        <v>133</v>
      </c>
      <c r="T7" s="1" t="s">
        <v>134</v>
      </c>
      <c r="U7" s="1" t="s">
        <v>135</v>
      </c>
    </row>
    <row r="8" s="1" customFormat="1" spans="1:21">
      <c r="A8" s="3">
        <v>17666488957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120</v>
      </c>
      <c r="G8" s="1" t="s">
        <v>124</v>
      </c>
      <c r="H8" s="1" t="s">
        <v>125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176</v>
      </c>
      <c r="S8" s="1" t="s">
        <v>133</v>
      </c>
      <c r="T8" s="1" t="s">
        <v>134</v>
      </c>
      <c r="U8" s="1" t="s">
        <v>135</v>
      </c>
    </row>
    <row r="9" s="1" customFormat="1" spans="1:21">
      <c r="A9" s="3">
        <v>17657562121</v>
      </c>
      <c r="B9" s="1" t="s">
        <v>177</v>
      </c>
      <c r="C9" s="1" t="s">
        <v>178</v>
      </c>
      <c r="D9" s="1" t="s">
        <v>179</v>
      </c>
      <c r="E9" s="1" t="s">
        <v>180</v>
      </c>
      <c r="F9" s="1" t="s">
        <v>120</v>
      </c>
      <c r="G9" s="1" t="s">
        <v>124</v>
      </c>
      <c r="H9" s="1" t="s">
        <v>125</v>
      </c>
      <c r="I9" s="1" t="s">
        <v>181</v>
      </c>
      <c r="J9" s="1" t="s">
        <v>30</v>
      </c>
      <c r="K9" s="1" t="s">
        <v>182</v>
      </c>
      <c r="L9" s="1" t="s">
        <v>182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131</v>
      </c>
      <c r="R9" s="1" t="s">
        <v>183</v>
      </c>
      <c r="S9" s="1" t="s">
        <v>133</v>
      </c>
      <c r="T9" s="1" t="s">
        <v>134</v>
      </c>
      <c r="U9" s="1" t="s">
        <v>135</v>
      </c>
    </row>
    <row r="10" s="1" customFormat="1" spans="1:21">
      <c r="A10" s="3">
        <v>17642344739</v>
      </c>
      <c r="B10" s="1" t="s">
        <v>184</v>
      </c>
      <c r="C10" s="1" t="s">
        <v>185</v>
      </c>
      <c r="D10" s="1" t="s">
        <v>186</v>
      </c>
      <c r="E10" s="1" t="s">
        <v>187</v>
      </c>
      <c r="F10" s="1" t="s">
        <v>120</v>
      </c>
      <c r="G10" s="1" t="s">
        <v>124</v>
      </c>
      <c r="H10" s="1" t="s">
        <v>125</v>
      </c>
      <c r="I10" s="1" t="s">
        <v>188</v>
      </c>
      <c r="J10" s="1" t="s">
        <v>30</v>
      </c>
      <c r="K10" s="1" t="s">
        <v>189</v>
      </c>
      <c r="L10" s="1" t="s">
        <v>189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131</v>
      </c>
      <c r="R10" s="1" t="s">
        <v>190</v>
      </c>
      <c r="S10" s="1" t="s">
        <v>133</v>
      </c>
      <c r="T10" s="1" t="s">
        <v>134</v>
      </c>
      <c r="U10" s="1" t="s">
        <v>135</v>
      </c>
    </row>
    <row r="11" s="1" customFormat="1" spans="1:21">
      <c r="A11" s="3">
        <v>17635797726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120</v>
      </c>
      <c r="G11" s="1" t="s">
        <v>124</v>
      </c>
      <c r="H11" s="1" t="s">
        <v>125</v>
      </c>
      <c r="I11" s="1" t="s">
        <v>195</v>
      </c>
      <c r="J11" s="1" t="s">
        <v>30</v>
      </c>
      <c r="K11" s="1" t="s">
        <v>196</v>
      </c>
      <c r="L11" s="1" t="s">
        <v>196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131</v>
      </c>
      <c r="R11" s="1" t="s">
        <v>197</v>
      </c>
      <c r="S11" s="1" t="s">
        <v>133</v>
      </c>
      <c r="T11" s="1" t="s">
        <v>134</v>
      </c>
      <c r="U11" s="1" t="s">
        <v>135</v>
      </c>
    </row>
    <row r="12" s="1" customFormat="1" spans="1:21">
      <c r="A12" s="3">
        <v>17506975982</v>
      </c>
      <c r="B12" s="1" t="s">
        <v>198</v>
      </c>
      <c r="C12" s="1" t="s">
        <v>199</v>
      </c>
      <c r="D12" s="1" t="s">
        <v>200</v>
      </c>
      <c r="E12" s="1" t="s">
        <v>201</v>
      </c>
      <c r="F12" s="1" t="s">
        <v>202</v>
      </c>
      <c r="G12" s="1" t="s">
        <v>124</v>
      </c>
      <c r="H12" s="1" t="s">
        <v>125</v>
      </c>
      <c r="I12" s="1" t="s">
        <v>203</v>
      </c>
      <c r="J12" s="1" t="s">
        <v>30</v>
      </c>
      <c r="K12" s="1" t="s">
        <v>204</v>
      </c>
      <c r="L12" s="1" t="s">
        <v>204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131</v>
      </c>
      <c r="R12" s="1" t="s">
        <v>205</v>
      </c>
      <c r="S12" s="1" t="s">
        <v>133</v>
      </c>
      <c r="T12" s="1" t="s">
        <v>134</v>
      </c>
      <c r="U12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2022-04-12T01:29:34Z</dcterms:created>
  <dcterms:modified xsi:type="dcterms:W3CDTF">2022-04-12T01:34:45Z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184860CC21AF4D5EABBBCD6951AEACF3</vt:lpwstr>
  </property>
  <property fmtid="{D5CDD505-2E9C-101B-9397-08002B2CF9AE}" pid="3" name="KSOProductBuildVer">
    <vt:lpwstr>2052-11.1.0.11636</vt:lpwstr>
  </property>
</Properties>
</file>