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<sst xmlns="http://schemas.openxmlformats.org/spreadsheetml/2006/main" count="235" uniqueCount="123">
  <si>
    <t>去哪儿网酒店预付对账单</t>
  </si>
  <si>
    <t>供应商名称：</t>
  </si>
  <si>
    <t>遇见时光</t>
  </si>
  <si>
    <t>结算周期：</t>
  </si>
  <si>
    <t>2022-04-11至2022-04-12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</si>
  <si>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</si>
  <si>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</si>
  <si>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</si>
  <si>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</si>
  <si>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</si>
  <si>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</si>
  <si>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</si>
  <si>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</si>
  <si>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</si>
  <si>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</si>
  <si>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</si>
  <si>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</si>
  <si>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</si>
  <si>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</si>
  <si>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</si>
  <si>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¥167.00</t>
  </si>
  <si>
    <t>¥22.00</t>
  </si>
  <si>
    <t>¥145.00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</si>
  <si>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</si>
  <si>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</si>
  <si>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</si>
  <si>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</si>
  <si>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</si>
  <si>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</si>
  <si>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</si>
  <si>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</si>
  <si>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</si>
  <si>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</si>
  <si>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</si>
  <si>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</si>
  <si>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</si>
  <si>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</si>
  <si>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</si>
  <si>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</si>
  <si>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</si>
  <si>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</si>
  <si>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</si>
  <si>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</si>
  <si>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</si>
  <si>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</si>
  <si>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</si>
  <si>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</si>
  <si>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</si>
  <si>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</si>
  <si>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</si>
  <si>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</si>
  <si>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</si>
  <si>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</si>
  <si>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</si>
  <si>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</si>
  <si>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</si>
  <si>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</si>
  <si>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</si>
  <si>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</si>
  <si>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</si>
  <si>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</si>
  <si>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</si>
  <si>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</si>
  <si>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</si>
  <si>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</si>
  <si>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</si>
  <si>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</si>
  <si>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</si>
  <si>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</si>
  <si>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102964251227</t>
  </si>
  <si>
    <t>酒店预付</t>
  </si>
  <si>
    <t>否</t>
  </si>
  <si>
    <t>普通</t>
  </si>
  <si>
    <t>294444094</t>
  </si>
  <si>
    <t>格盟酒店(南宁五象店)</t>
  </si>
  <si>
    <t>1616855</t>
  </si>
  <si>
    <t>徐平</t>
  </si>
  <si>
    <t>2022-04-11</t>
  </si>
  <si>
    <t>2022-04-12</t>
  </si>
  <si>
    <t>大床房(无窗)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</si>
  <si>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</si>
  <si>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</si>
  <si>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</si>
  <si>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</si>
  <si>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</si>
  <si>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</si>
  <si>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</si>
  <si>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</si>
  <si>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</si>
  <si>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</si>
  <si>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</si>
  <si>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</si>
  <si>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A220413142512481</t>
  </si>
  <si>
    <r>
      <t>总计：</t>
    </r>
    <r>
      <rPr>
        <sz val="10"/>
        <rFont val="Arial"/>
        <charset val="134"/>
      </rPr>
      <t>145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</si>
  <si>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</si>
  <si>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</si>
  <si>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</si>
  <si>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</si>
  <si>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</si>
  <si>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</si>
  <si>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</si>
  <si>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</si>
  <si>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</si>
  <si>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</si>
  <si>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</si>
  <si>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</si>
  <si>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</si>
  <si>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</si>
  <si>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</si>
  <si>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</si>
  <si>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</si>
  <si>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2506468</t>
  </si>
  <si>
    <t>格盟酒店（南宁五象店）</t>
  </si>
  <si>
    <t>--</t>
  </si>
  <si>
    <t>145.00</t>
  </si>
  <si>
    <t>RMB</t>
  </si>
  <si>
    <t>0</t>
  </si>
  <si>
    <t>0.00</t>
  </si>
  <si>
    <t>龙卷风国内直连</t>
  </si>
  <si>
    <t>2213</t>
  </si>
  <si>
    <t>2022-04-11 14:09:55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</si>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</sst>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8" borderId="15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14" borderId="12" applyNumberFormat="0" applyAlignment="0" applyProtection="0">
      <alignment vertical="center"/>
    </xf>
    <xf numFmtId="0" fontId="34" fillId="30" borderId="1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5" sqref="D25"/>
    </sheetView>
  </sheetViews>
  <sheetFormatPr defaultColWidth="9.14285714285714" defaultRowHeight="12" customHeight="1"/>
  <cols>
    <col min="1" max="1" width="14.7142857142857" customWidth="1"/>
    <col min="2" max="3" width="12.1428571428571" customWidth="1"/>
    <col min="4" max="4" width="13.2857142857143" style="3" customWidth="1"/>
  </cols>
  <sheetData>
    <row r="1" customHeight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customHeight="1" spans="1:9">
      <c r="A2" s="6" t="s">
        <v>69</v>
      </c>
      <c r="B2" s="7" t="s">
        <v>77</v>
      </c>
      <c r="C2" s="7" t="s">
        <v>78</v>
      </c>
      <c r="D2" s="3">
        <v>145</v>
      </c>
      <c r="E2" t="str">
        <f>VLOOKUP(A2,HOP!A:L,12,0)</f>
        <v>145.00</v>
      </c>
      <c r="F2" t="str">
        <f>VLOOKUP(A2,HOP!A:C,3,0)</f>
        <v>2506468</v>
      </c>
      <c r="G2">
        <f>D2-E2</f>
        <v>0</v>
      </c>
      <c r="H2" t="str">
        <f>$H$1&amp;F2</f>
        <v>，2506468</v>
      </c>
      <c r="I2" t="str">
        <f>VLOOKUP(A2,HOP!A:U,21,0)</f>
        <v>直连</v>
      </c>
    </row>
    <row r="4" customHeight="1" spans="4:4">
      <c r="D4" s="3">
        <f>SUM(D2:D3)</f>
        <v>145</v>
      </c>
    </row>
    <row r="5" customHeight="1" spans="4:4">
      <c r="D5" s="8" t="s">
        <v>22</v>
      </c>
    </row>
    <row r="9" customHeight="1" spans="1:1">
      <c r="A9" t="s">
        <v>92</v>
      </c>
    </row>
    <row r="10" customHeight="1" spans="1:1">
      <c r="A10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112</v>
      </c>
      <c r="E2" s="1" t="s">
        <v>76</v>
      </c>
      <c r="F2" s="1" t="s">
        <v>77</v>
      </c>
      <c r="G2" s="1" t="s">
        <v>78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2022-04-13T06:23:03Z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F50838AD5EE941339239343EC6CF679E</vt:lpwstr>
  </property>
</Properties>
</file>