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对账!$1:$18</definedName>
  </definedNames>
  <calcPr calcId="144525"/>
</workbook>
</file>

<file path=xl/sharedStrings.xml><?xml version="1.0" encoding="utf-8"?>
<sst xmlns="http://schemas.openxmlformats.org/spreadsheetml/2006/main" count="290" uniqueCount="141">
  <si>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</si>
  <si>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</si>
  <si>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</si>
  <si>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</si>
  <si>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</si>
  <si>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</si>
  <si>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</si>
  <si>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</si>
  <si>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</si>
  <si>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</si>
  <si>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</si>
  <si>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</si>
  <si>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</si>
  <si>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</si>
  <si>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</si>
  <si>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</si>
  <si>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</si>
  <si>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</si>
  <si>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</si>
  <si>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</si>
  <si>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</si>
  <si>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</si>
  <si>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</si>
  <si>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</si>
  <si>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</si>
  <si>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17727261668	</t>
  </si>
  <si>
    <t>Ctrip</t>
  </si>
  <si>
    <t>正常</t>
  </si>
  <si>
    <t>[德清]莫干山开元森泊度假乐园(88833495)</t>
  </si>
  <si>
    <t>森泊木屋高级套房&lt;日历房套餐高价值&gt;&lt;双早&gt;&lt;新酒店礼盒&gt;</t>
  </si>
  <si>
    <t>CNY</t>
  </si>
  <si>
    <t>袁林锋</t>
  </si>
  <si>
    <t>CA363220413CNY</t>
  </si>
  <si>
    <t>未提现</t>
  </si>
  <si>
    <t>携程开票</t>
  </si>
  <si>
    <t xml:space="preserve">2486662	</t>
  </si>
  <si>
    <t xml:space="preserve">	</t>
  </si>
  <si>
    <t>取消</t>
  </si>
  <si>
    <t xml:space="preserve">17727716345	</t>
  </si>
  <si>
    <t>[昆明]维也纳国际酒店（昆明新螺狮湾万科魅力之城广卫地铁站店）(88739004)</t>
  </si>
  <si>
    <t>标准大床房&lt;双人入住&gt;&lt;内宾&gt;&lt;预付&gt;&lt;无早&gt;</t>
  </si>
  <si>
    <t>李世琴</t>
  </si>
  <si>
    <t xml:space="preserve">17725191760	</t>
  </si>
  <si>
    <t>[香港]香港弥敦酒店(Nathan Hotel)(10105446)</t>
  </si>
  <si>
    <t>卓智精选双床房&lt;双人入住&gt;&lt;内宾&gt;&lt;预付&gt;&lt;无早&gt;</t>
  </si>
  <si>
    <t>LEE/HON YUNG</t>
  </si>
  <si>
    <t>CA363220414CNY</t>
  </si>
  <si>
    <t xml:space="preserve">2485362	</t>
  </si>
  <si>
    <t xml:space="preserve">2203270050	</t>
  </si>
  <si>
    <t xml:space="preserve">17727257578	</t>
  </si>
  <si>
    <t>[梅州]梅州客天下艺术家园酒店(83268462)</t>
  </si>
  <si>
    <t>伴山别墅双床房&lt;超值特惠&gt;&lt;双人入住&gt;&lt;日历房套餐高价值&gt;&lt;双早&gt;&lt;新酒店礼盒&gt;</t>
  </si>
  <si>
    <t>林美嫦,冯慧珏,葛萍</t>
  </si>
  <si>
    <t xml:space="preserve">2486657	</t>
  </si>
  <si>
    <t xml:space="preserve">686873	</t>
  </si>
  <si>
    <t xml:space="preserve">17728738949	</t>
  </si>
  <si>
    <t>[梅州]梅州麓湖山酒店(67856423)</t>
  </si>
  <si>
    <t>豪华双床房&lt;双床&gt;&lt;双人入住&gt;&lt;升级特惠&gt;&lt;双早&gt;&lt;新高价值日历房套餐&gt;&lt;新酒店礼盒&gt;</t>
  </si>
  <si>
    <t>郑俊业,李慎</t>
  </si>
  <si>
    <t xml:space="preserve">922574	</t>
  </si>
  <si>
    <t xml:space="preserve">17734134205	</t>
  </si>
  <si>
    <t>[广州]广州珠江新城希尔顿欢朋酒店(10145517)</t>
  </si>
  <si>
    <t>舒适大床房&lt;双人入住&gt;&lt;内宾&gt;&lt;预付&gt;&lt;无早&gt;</t>
  </si>
  <si>
    <t>潘光晔</t>
  </si>
  <si>
    <t xml:space="preserve">2488308	</t>
  </si>
  <si>
    <t xml:space="preserve">2203290021	</t>
  </si>
  <si>
    <t xml:space="preserve">17734275939	</t>
  </si>
  <si>
    <t>[和平]和平热龙温泉度假村(78217595)</t>
  </si>
  <si>
    <t>水上一房一厅别墅&lt;限量特价&gt;&lt;双人入住&gt;&lt;双早&gt;</t>
  </si>
  <si>
    <t>李书毅</t>
  </si>
  <si>
    <t xml:space="preserve">2488395	</t>
  </si>
  <si>
    <t xml:space="preserve">17734870305	</t>
  </si>
  <si>
    <t>[东至]格林豪泰酒店(东至丽山秀水店)(83135954)</t>
  </si>
  <si>
    <t>1.8m商务大床房&lt;双人入住&gt;&lt;无早&gt;</t>
  </si>
  <si>
    <t>王晓东</t>
  </si>
  <si>
    <t xml:space="preserve">2488897	</t>
  </si>
  <si>
    <t xml:space="preserve">17735126247	</t>
  </si>
  <si>
    <t>[贵阳]贵阳溪山里酒店(77243456)</t>
  </si>
  <si>
    <t>高级精致房&lt;双人入住&gt;&lt;中宾&gt;&lt;无早&gt;</t>
  </si>
  <si>
    <t>李坤</t>
  </si>
  <si>
    <t>，</t>
  </si>
  <si>
    <t>202203290854190025</t>
  </si>
  <si>
    <t>202203292315220020</t>
  </si>
  <si>
    <t>A220414093243481</t>
  </si>
  <si>
    <t>A220414093332481</t>
  </si>
  <si>
    <t>房集：i220414093137 994元</t>
  </si>
  <si>
    <t>CNY / HKD 当前参考汇率: 1.229463978</t>
  </si>
  <si>
    <t>总计：4580.84 CNY/
5631.98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</si>
  <si>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</si>
  <si>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</si>
  <si>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</si>
  <si>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</si>
  <si>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</si>
  <si>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</si>
  <si>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</si>
  <si>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</si>
  <si>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</si>
  <si>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</si>
  <si>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</si>
  <si>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</si>
  <si>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</si>
  <si>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</si>
  <si>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</si>
  <si>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</si>
  <si>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</si>
  <si>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</si>
  <si>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2022-03-27</t>
  </si>
  <si>
    <t>2485362</t>
  </si>
  <si>
    <t>香港弥敦酒店</t>
  </si>
  <si>
    <t>LEE HON YUNG</t>
  </si>
  <si>
    <t>2022-03-28</t>
  </si>
  <si>
    <t>2022-03-30</t>
  </si>
  <si>
    <t>退房日周结</t>
  </si>
  <si>
    <t>1091.11</t>
  </si>
  <si>
    <t>RMB</t>
  </si>
  <si>
    <t>0</t>
  </si>
  <si>
    <t>0.00</t>
  </si>
  <si>
    <t>携程国内直连(DD)</t>
  </si>
  <si>
    <t>01.011249</t>
  </si>
  <si>
    <t>2022-03-27 16:35:00</t>
  </si>
  <si>
    <t>否</t>
  </si>
  <si>
    <t>汇智国际旅游发展有限公司</t>
  </si>
  <si>
    <t>直连</t>
  </si>
  <si>
    <t>2486657</t>
  </si>
  <si>
    <t>梅州客天下艺术家园酒店</t>
  </si>
  <si>
    <t>2022-03-29</t>
  </si>
  <si>
    <t>1080.66</t>
  </si>
  <si>
    <t>2022-03-28 15:14:23</t>
  </si>
  <si>
    <t>直采</t>
  </si>
  <si>
    <t>2488308</t>
  </si>
  <si>
    <t>广州珠江新城希尔顿欢朋酒店</t>
  </si>
  <si>
    <t>512.07</t>
  </si>
  <si>
    <t>2022-03-29 15:51:24</t>
  </si>
  <si>
    <t>2488395</t>
  </si>
  <si>
    <t>和平热龙温泉度假村</t>
  </si>
  <si>
    <t>760.00</t>
  </si>
  <si>
    <t>2022-03-29 17:08:22</t>
  </si>
  <si>
    <t>2488897</t>
  </si>
  <si>
    <t>格林豪泰酒店(东至丽山秀水店)</t>
  </si>
  <si>
    <t>143.00</t>
  </si>
  <si>
    <t>2022-03-29 20:44:27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</si>
</sst>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5" borderId="4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10" borderId="3" applyNumberFormat="0" applyAlignment="0" applyProtection="0">
      <alignment vertical="center"/>
    </xf>
    <xf numFmtId="0" fontId="21" fillId="10" borderId="1" applyNumberFormat="0" applyAlignment="0" applyProtection="0">
      <alignment vertical="center"/>
    </xf>
    <xf numFmtId="0" fontId="22" fillId="23" borderId="8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44648</v>
      </c>
      <c r="G2" s="6">
        <v>44649</v>
      </c>
      <c r="H2" s="4">
        <v>1</v>
      </c>
      <c r="I2" s="4">
        <v>1</v>
      </c>
      <c r="J2" s="4">
        <v>1</v>
      </c>
      <c r="K2" s="4" t="s">
        <v>30</v>
      </c>
      <c r="L2" s="4">
        <v>1090</v>
      </c>
      <c r="M2" s="4">
        <v>1090</v>
      </c>
      <c r="N2" s="4" t="s">
        <v>31</v>
      </c>
      <c r="O2" s="4" t="s">
        <v>32</v>
      </c>
      <c r="P2" s="4" t="s">
        <v>33</v>
      </c>
      <c r="Q2" s="4">
        <v>0</v>
      </c>
      <c r="R2" s="7">
        <v>44648</v>
      </c>
      <c r="S2" s="6">
        <v>44664</v>
      </c>
      <c r="T2" s="4" t="s">
        <v>34</v>
      </c>
      <c r="U2" s="4">
        <v>1090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44648</v>
      </c>
      <c r="G3" s="6">
        <v>44649</v>
      </c>
      <c r="H3" s="4">
        <v>1</v>
      </c>
      <c r="I3" s="4">
        <v>1</v>
      </c>
      <c r="J3" s="4">
        <v>1</v>
      </c>
      <c r="K3" s="4" t="s">
        <v>30</v>
      </c>
      <c r="L3" s="4">
        <v>-1090</v>
      </c>
      <c r="M3" s="4">
        <v>-1090</v>
      </c>
      <c r="N3" s="4" t="s">
        <v>31</v>
      </c>
      <c r="O3" s="4" t="s">
        <v>32</v>
      </c>
      <c r="P3" s="4" t="s">
        <v>33</v>
      </c>
      <c r="Q3" s="4">
        <v>0</v>
      </c>
      <c r="R3" s="7">
        <v>44648</v>
      </c>
      <c r="S3" s="6">
        <v>44664</v>
      </c>
      <c r="T3" s="4" t="s">
        <v>34</v>
      </c>
      <c r="U3" s="4">
        <v>-1090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44648</v>
      </c>
      <c r="G4" s="6">
        <v>44649</v>
      </c>
      <c r="H4" s="4">
        <v>1</v>
      </c>
      <c r="I4" s="4">
        <v>1</v>
      </c>
      <c r="J4" s="4">
        <v>1</v>
      </c>
      <c r="K4" s="4" t="s">
        <v>30</v>
      </c>
      <c r="L4" s="4">
        <v>254.23</v>
      </c>
      <c r="M4" s="4">
        <v>254.23</v>
      </c>
      <c r="N4" s="4" t="s">
        <v>41</v>
      </c>
      <c r="O4" s="4" t="s">
        <v>32</v>
      </c>
      <c r="P4" s="4" t="s">
        <v>33</v>
      </c>
      <c r="Q4" s="4">
        <v>0</v>
      </c>
      <c r="R4" s="7">
        <v>44648</v>
      </c>
      <c r="S4" s="6">
        <v>44664</v>
      </c>
      <c r="T4" s="4" t="s">
        <v>34</v>
      </c>
      <c r="U4" s="4">
        <v>254.23</v>
      </c>
      <c r="V4" s="4">
        <v>0</v>
      </c>
      <c r="W4" s="4">
        <v>0</v>
      </c>
      <c r="X4" s="4" t="s">
        <v>36</v>
      </c>
      <c r="Y4" s="4" t="s">
        <v>36</v>
      </c>
    </row>
    <row r="5" s="4" customFormat="1" spans="1:25">
      <c r="A5" s="4" t="s">
        <v>38</v>
      </c>
      <c r="B5" s="4" t="s">
        <v>26</v>
      </c>
      <c r="C5" s="4" t="s">
        <v>37</v>
      </c>
      <c r="D5" s="4" t="s">
        <v>39</v>
      </c>
      <c r="E5" s="4" t="s">
        <v>40</v>
      </c>
      <c r="F5" s="6">
        <v>44648</v>
      </c>
      <c r="G5" s="6">
        <v>44649</v>
      </c>
      <c r="H5" s="4">
        <v>1</v>
      </c>
      <c r="I5" s="4">
        <v>1</v>
      </c>
      <c r="J5" s="4">
        <v>1</v>
      </c>
      <c r="K5" s="4" t="s">
        <v>30</v>
      </c>
      <c r="L5" s="4">
        <v>-254.23</v>
      </c>
      <c r="M5" s="4">
        <v>-254.23</v>
      </c>
      <c r="N5" s="4" t="s">
        <v>41</v>
      </c>
      <c r="O5" s="4" t="s">
        <v>32</v>
      </c>
      <c r="P5" s="4" t="s">
        <v>33</v>
      </c>
      <c r="Q5" s="4">
        <v>0</v>
      </c>
      <c r="R5" s="7">
        <v>44648</v>
      </c>
      <c r="S5" s="6">
        <v>44664</v>
      </c>
      <c r="T5" s="4" t="s">
        <v>34</v>
      </c>
      <c r="U5" s="4">
        <v>-254.23</v>
      </c>
      <c r="V5" s="4">
        <v>0</v>
      </c>
      <c r="W5" s="4">
        <v>0</v>
      </c>
      <c r="X5" s="4" t="s">
        <v>36</v>
      </c>
      <c r="Y5" s="4" t="s">
        <v>36</v>
      </c>
    </row>
    <row r="6" s="4" customFormat="1" spans="1:25">
      <c r="A6" s="4" t="s">
        <v>42</v>
      </c>
      <c r="B6" s="4" t="s">
        <v>26</v>
      </c>
      <c r="C6" s="4" t="s">
        <v>27</v>
      </c>
      <c r="D6" s="4" t="s">
        <v>43</v>
      </c>
      <c r="E6" s="4" t="s">
        <v>44</v>
      </c>
      <c r="F6" s="6">
        <v>44648</v>
      </c>
      <c r="G6" s="6">
        <v>44650</v>
      </c>
      <c r="H6" s="4">
        <v>1</v>
      </c>
      <c r="I6" s="4">
        <v>2</v>
      </c>
      <c r="J6" s="4">
        <v>2</v>
      </c>
      <c r="K6" s="4" t="s">
        <v>30</v>
      </c>
      <c r="L6" s="4">
        <v>1091.11</v>
      </c>
      <c r="M6" s="4">
        <v>1091.11</v>
      </c>
      <c r="N6" s="4" t="s">
        <v>45</v>
      </c>
      <c r="O6" s="4" t="s">
        <v>46</v>
      </c>
      <c r="P6" s="4" t="s">
        <v>33</v>
      </c>
      <c r="Q6" s="4">
        <v>0</v>
      </c>
      <c r="R6" s="7">
        <v>44647</v>
      </c>
      <c r="S6" s="6">
        <v>44665</v>
      </c>
      <c r="T6" s="4" t="s">
        <v>34</v>
      </c>
      <c r="U6" s="4">
        <v>1091.11</v>
      </c>
      <c r="V6" s="4">
        <v>0</v>
      </c>
      <c r="W6" s="4">
        <v>0</v>
      </c>
      <c r="X6" s="4" t="s">
        <v>47</v>
      </c>
      <c r="Y6" s="4" t="s">
        <v>48</v>
      </c>
    </row>
    <row r="7" s="4" customFormat="1" spans="1:25">
      <c r="A7" s="4" t="s">
        <v>49</v>
      </c>
      <c r="B7" s="4" t="s">
        <v>26</v>
      </c>
      <c r="C7" s="4" t="s">
        <v>27</v>
      </c>
      <c r="D7" s="4" t="s">
        <v>50</v>
      </c>
      <c r="E7" s="4" t="s">
        <v>51</v>
      </c>
      <c r="F7" s="6">
        <v>44649</v>
      </c>
      <c r="G7" s="6">
        <v>44650</v>
      </c>
      <c r="H7" s="4">
        <v>3</v>
      </c>
      <c r="I7" s="4">
        <v>1</v>
      </c>
      <c r="J7" s="4">
        <v>3</v>
      </c>
      <c r="K7" s="4" t="s">
        <v>30</v>
      </c>
      <c r="L7" s="4">
        <v>1080.66</v>
      </c>
      <c r="M7" s="4">
        <v>1080.66</v>
      </c>
      <c r="N7" s="4" t="s">
        <v>52</v>
      </c>
      <c r="O7" s="4" t="s">
        <v>46</v>
      </c>
      <c r="P7" s="4" t="s">
        <v>33</v>
      </c>
      <c r="Q7" s="4">
        <v>0</v>
      </c>
      <c r="R7" s="7">
        <v>44648</v>
      </c>
      <c r="S7" s="6">
        <v>44665</v>
      </c>
      <c r="T7" s="4" t="s">
        <v>34</v>
      </c>
      <c r="U7" s="4">
        <v>1080.66</v>
      </c>
      <c r="V7" s="4">
        <v>0</v>
      </c>
      <c r="W7" s="4">
        <v>0</v>
      </c>
      <c r="X7" s="4" t="s">
        <v>53</v>
      </c>
      <c r="Y7" s="4" t="s">
        <v>54</v>
      </c>
    </row>
    <row r="8" s="4" customFormat="1" spans="1:25">
      <c r="A8" s="4" t="s">
        <v>55</v>
      </c>
      <c r="B8" s="4" t="s">
        <v>26</v>
      </c>
      <c r="C8" s="4" t="s">
        <v>27</v>
      </c>
      <c r="D8" s="4" t="s">
        <v>56</v>
      </c>
      <c r="E8" s="4" t="s">
        <v>57</v>
      </c>
      <c r="F8" s="6">
        <v>44649</v>
      </c>
      <c r="G8" s="6">
        <v>44650</v>
      </c>
      <c r="H8" s="4">
        <v>2</v>
      </c>
      <c r="I8" s="4">
        <v>1</v>
      </c>
      <c r="J8" s="4">
        <v>2</v>
      </c>
      <c r="K8" s="4" t="s">
        <v>30</v>
      </c>
      <c r="L8" s="4">
        <v>660</v>
      </c>
      <c r="M8" s="4">
        <v>660</v>
      </c>
      <c r="N8" s="4" t="s">
        <v>58</v>
      </c>
      <c r="O8" s="4" t="s">
        <v>46</v>
      </c>
      <c r="P8" s="4" t="s">
        <v>33</v>
      </c>
      <c r="Q8" s="4">
        <v>0</v>
      </c>
      <c r="R8" s="7">
        <v>44649</v>
      </c>
      <c r="S8" s="6">
        <v>44665</v>
      </c>
      <c r="T8" s="4" t="s">
        <v>34</v>
      </c>
      <c r="U8" s="4">
        <v>660</v>
      </c>
      <c r="V8" s="4">
        <v>0</v>
      </c>
      <c r="W8" s="4">
        <v>0</v>
      </c>
      <c r="X8" s="4" t="s">
        <v>36</v>
      </c>
      <c r="Y8" s="4" t="s">
        <v>59</v>
      </c>
    </row>
    <row r="9" s="4" customFormat="1" spans="1:25">
      <c r="A9" s="4" t="s">
        <v>60</v>
      </c>
      <c r="B9" s="4" t="s">
        <v>26</v>
      </c>
      <c r="C9" s="4" t="s">
        <v>27</v>
      </c>
      <c r="D9" s="4" t="s">
        <v>61</v>
      </c>
      <c r="E9" s="4" t="s">
        <v>62</v>
      </c>
      <c r="F9" s="6">
        <v>44649</v>
      </c>
      <c r="G9" s="6">
        <v>44650</v>
      </c>
      <c r="H9" s="4">
        <v>1</v>
      </c>
      <c r="I9" s="4">
        <v>1</v>
      </c>
      <c r="J9" s="4">
        <v>1</v>
      </c>
      <c r="K9" s="4" t="s">
        <v>30</v>
      </c>
      <c r="L9" s="4">
        <v>512.07</v>
      </c>
      <c r="M9" s="4">
        <v>512.07</v>
      </c>
      <c r="N9" s="4" t="s">
        <v>63</v>
      </c>
      <c r="O9" s="4" t="s">
        <v>46</v>
      </c>
      <c r="P9" s="4" t="s">
        <v>33</v>
      </c>
      <c r="Q9" s="4">
        <v>0</v>
      </c>
      <c r="R9" s="7">
        <v>44649</v>
      </c>
      <c r="S9" s="6">
        <v>44665</v>
      </c>
      <c r="T9" s="4" t="s">
        <v>34</v>
      </c>
      <c r="U9" s="4">
        <v>512.07</v>
      </c>
      <c r="V9" s="4">
        <v>0</v>
      </c>
      <c r="W9" s="4">
        <v>0</v>
      </c>
      <c r="X9" s="4" t="s">
        <v>64</v>
      </c>
      <c r="Y9" s="4" t="s">
        <v>65</v>
      </c>
    </row>
    <row r="10" s="4" customFormat="1" spans="1:25">
      <c r="A10" s="4" t="s">
        <v>66</v>
      </c>
      <c r="B10" s="4" t="s">
        <v>26</v>
      </c>
      <c r="C10" s="4" t="s">
        <v>27</v>
      </c>
      <c r="D10" s="4" t="s">
        <v>67</v>
      </c>
      <c r="E10" s="4" t="s">
        <v>68</v>
      </c>
      <c r="F10" s="6">
        <v>44649</v>
      </c>
      <c r="G10" s="6">
        <v>44650</v>
      </c>
      <c r="H10" s="4">
        <v>1</v>
      </c>
      <c r="I10" s="4">
        <v>1</v>
      </c>
      <c r="J10" s="4">
        <v>1</v>
      </c>
      <c r="K10" s="4" t="s">
        <v>30</v>
      </c>
      <c r="L10" s="4">
        <v>760</v>
      </c>
      <c r="M10" s="4">
        <v>760</v>
      </c>
      <c r="N10" s="4" t="s">
        <v>69</v>
      </c>
      <c r="O10" s="4" t="s">
        <v>46</v>
      </c>
      <c r="P10" s="4" t="s">
        <v>33</v>
      </c>
      <c r="Q10" s="4">
        <v>0</v>
      </c>
      <c r="R10" s="7">
        <v>44649</v>
      </c>
      <c r="S10" s="6">
        <v>44665</v>
      </c>
      <c r="T10" s="4" t="s">
        <v>34</v>
      </c>
      <c r="U10" s="4">
        <v>760</v>
      </c>
      <c r="V10" s="4">
        <v>0</v>
      </c>
      <c r="W10" s="4">
        <v>0</v>
      </c>
      <c r="X10" s="4" t="s">
        <v>70</v>
      </c>
      <c r="Y10" s="4" t="s">
        <v>36</v>
      </c>
    </row>
    <row r="11" s="4" customFormat="1" spans="1:25">
      <c r="A11" s="4" t="s">
        <v>71</v>
      </c>
      <c r="B11" s="4" t="s">
        <v>26</v>
      </c>
      <c r="C11" s="4" t="s">
        <v>27</v>
      </c>
      <c r="D11" s="4" t="s">
        <v>72</v>
      </c>
      <c r="E11" s="4" t="s">
        <v>73</v>
      </c>
      <c r="F11" s="6">
        <v>44649</v>
      </c>
      <c r="G11" s="6">
        <v>44650</v>
      </c>
      <c r="H11" s="4">
        <v>1</v>
      </c>
      <c r="I11" s="4">
        <v>1</v>
      </c>
      <c r="J11" s="4">
        <v>1</v>
      </c>
      <c r="K11" s="4" t="s">
        <v>30</v>
      </c>
      <c r="L11" s="4">
        <v>143</v>
      </c>
      <c r="M11" s="4">
        <v>143</v>
      </c>
      <c r="N11" s="4" t="s">
        <v>74</v>
      </c>
      <c r="O11" s="4" t="s">
        <v>46</v>
      </c>
      <c r="P11" s="4" t="s">
        <v>33</v>
      </c>
      <c r="Q11" s="4">
        <v>0</v>
      </c>
      <c r="R11" s="7">
        <v>44649</v>
      </c>
      <c r="S11" s="6">
        <v>44665</v>
      </c>
      <c r="T11" s="4" t="s">
        <v>34</v>
      </c>
      <c r="U11" s="4">
        <v>143</v>
      </c>
      <c r="V11" s="4">
        <v>0</v>
      </c>
      <c r="W11" s="4">
        <v>0</v>
      </c>
      <c r="X11" s="4" t="s">
        <v>75</v>
      </c>
      <c r="Y11" s="4" t="s">
        <v>36</v>
      </c>
    </row>
    <row r="12" s="4" customFormat="1" spans="1:25">
      <c r="A12" s="4" t="s">
        <v>76</v>
      </c>
      <c r="B12" s="4" t="s">
        <v>26</v>
      </c>
      <c r="C12" s="4" t="s">
        <v>27</v>
      </c>
      <c r="D12" s="4" t="s">
        <v>77</v>
      </c>
      <c r="E12" s="4" t="s">
        <v>78</v>
      </c>
      <c r="F12" s="6">
        <v>44649</v>
      </c>
      <c r="G12" s="6">
        <v>44650</v>
      </c>
      <c r="H12" s="4">
        <v>1</v>
      </c>
      <c r="I12" s="4">
        <v>1</v>
      </c>
      <c r="J12" s="4">
        <v>1</v>
      </c>
      <c r="K12" s="4" t="s">
        <v>30</v>
      </c>
      <c r="L12" s="4">
        <v>334</v>
      </c>
      <c r="M12" s="4">
        <v>334</v>
      </c>
      <c r="N12" s="4" t="s">
        <v>79</v>
      </c>
      <c r="O12" s="4" t="s">
        <v>46</v>
      </c>
      <c r="P12" s="4" t="s">
        <v>33</v>
      </c>
      <c r="Q12" s="4">
        <v>0</v>
      </c>
      <c r="R12" s="7">
        <v>44649</v>
      </c>
      <c r="S12" s="6">
        <v>44665</v>
      </c>
      <c r="T12" s="4" t="s">
        <v>34</v>
      </c>
      <c r="U12" s="4">
        <v>334</v>
      </c>
      <c r="V12" s="4">
        <v>0</v>
      </c>
      <c r="W12" s="4">
        <v>0</v>
      </c>
      <c r="X12" s="4" t="s">
        <v>36</v>
      </c>
      <c r="Y1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8"/>
  <sheetViews>
    <sheetView tabSelected="1" workbookViewId="0">
      <selection activeCell="A14" sqref="A14:F18"/>
    </sheetView>
  </sheetViews>
  <sheetFormatPr defaultColWidth="9" defaultRowHeight="13.5"/>
  <cols>
    <col min="1" max="1" width="12.62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80</v>
      </c>
    </row>
    <row r="2" s="4" customFormat="1" hidden="1" spans="1:9">
      <c r="A2" s="5">
        <v>17727261668</v>
      </c>
      <c r="B2" s="6">
        <v>44648</v>
      </c>
      <c r="C2" s="6">
        <v>44649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hidden="1" spans="1:9">
      <c r="A3" s="5">
        <v>17727716345</v>
      </c>
      <c r="B3" s="6">
        <v>44648</v>
      </c>
      <c r="C3" s="6">
        <v>44649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10" si="0">D3-E3</f>
        <v>#N/A</v>
      </c>
      <c r="H3" s="4" t="e">
        <f t="shared" ref="H3:H10" si="1">$H$1&amp;F3</f>
        <v>#N/A</v>
      </c>
      <c r="I3" s="4" t="e">
        <f>VLOOKUP(A3,HOP!A:U,21,0)</f>
        <v>#N/A</v>
      </c>
    </row>
    <row r="4" s="4" customFormat="1" spans="1:9">
      <c r="A4" s="5">
        <v>17725191760</v>
      </c>
      <c r="B4" s="6">
        <v>44648</v>
      </c>
      <c r="C4" s="6">
        <v>44650</v>
      </c>
      <c r="D4" s="4">
        <v>1091.11</v>
      </c>
      <c r="E4" s="4" t="str">
        <f>VLOOKUP(A4,HOP!A:L,12,0)</f>
        <v>1091.11</v>
      </c>
      <c r="F4" s="4" t="str">
        <f>VLOOKUP(A4,HOP!A:C,3,0)</f>
        <v>2485362</v>
      </c>
      <c r="G4" s="4">
        <f t="shared" si="0"/>
        <v>0</v>
      </c>
      <c r="H4" s="4" t="str">
        <f t="shared" si="1"/>
        <v>，2485362</v>
      </c>
      <c r="I4" s="4" t="str">
        <f>VLOOKUP(A4,HOP!A:U,21,0)</f>
        <v>直连</v>
      </c>
    </row>
    <row r="5" s="4" customFormat="1" spans="1:9">
      <c r="A5" s="5">
        <v>17727257578</v>
      </c>
      <c r="B5" s="6">
        <v>44649</v>
      </c>
      <c r="C5" s="6">
        <v>44650</v>
      </c>
      <c r="D5" s="4">
        <v>1080.66</v>
      </c>
      <c r="E5" s="4" t="str">
        <f>VLOOKUP(A5,HOP!A:L,12,0)</f>
        <v>1080.66</v>
      </c>
      <c r="F5" s="4" t="str">
        <f>VLOOKUP(A5,HOP!A:C,3,0)</f>
        <v>2486657</v>
      </c>
      <c r="G5" s="4">
        <f t="shared" si="0"/>
        <v>0</v>
      </c>
      <c r="H5" s="4" t="str">
        <f t="shared" si="1"/>
        <v>，2486657</v>
      </c>
      <c r="I5" s="4" t="str">
        <f>VLOOKUP(A5,HOP!A:U,21,0)</f>
        <v>直采</v>
      </c>
    </row>
    <row r="6" s="4" customFormat="1" hidden="1" spans="1:10">
      <c r="A6" s="5">
        <v>17728738949</v>
      </c>
      <c r="B6" s="6">
        <v>44649</v>
      </c>
      <c r="C6" s="6">
        <v>44650</v>
      </c>
      <c r="D6" s="4">
        <v>660</v>
      </c>
      <c r="E6" s="4">
        <v>660</v>
      </c>
      <c r="F6" s="8" t="s">
        <v>81</v>
      </c>
      <c r="G6" s="4">
        <f t="shared" si="0"/>
        <v>0</v>
      </c>
      <c r="H6" s="4" t="str">
        <f t="shared" si="1"/>
        <v>，202203290854190025</v>
      </c>
      <c r="I6" s="4" t="e">
        <f>VLOOKUP(A6,HOP!A:U,21,0)</f>
        <v>#N/A</v>
      </c>
      <c r="J6" s="4">
        <v>3.29</v>
      </c>
    </row>
    <row r="7" s="4" customFormat="1" spans="1:9">
      <c r="A7" s="5">
        <v>17734134205</v>
      </c>
      <c r="B7" s="6">
        <v>44649</v>
      </c>
      <c r="C7" s="6">
        <v>44650</v>
      </c>
      <c r="D7" s="4">
        <v>512.07</v>
      </c>
      <c r="E7" s="4" t="str">
        <f>VLOOKUP(A7,HOP!A:L,12,0)</f>
        <v>512.07</v>
      </c>
      <c r="F7" s="4" t="str">
        <f>VLOOKUP(A7,HOP!A:C,3,0)</f>
        <v>2488308</v>
      </c>
      <c r="G7" s="4">
        <f t="shared" si="0"/>
        <v>0</v>
      </c>
      <c r="H7" s="4" t="str">
        <f t="shared" si="1"/>
        <v>，2488308</v>
      </c>
      <c r="I7" s="4" t="str">
        <f>VLOOKUP(A7,HOP!A:U,21,0)</f>
        <v>直连</v>
      </c>
    </row>
    <row r="8" s="4" customFormat="1" spans="1:9">
      <c r="A8" s="5">
        <v>17734275939</v>
      </c>
      <c r="B8" s="6">
        <v>44649</v>
      </c>
      <c r="C8" s="6">
        <v>44650</v>
      </c>
      <c r="D8" s="4">
        <v>760</v>
      </c>
      <c r="E8" s="4" t="str">
        <f>VLOOKUP(A8,HOP!A:L,12,0)</f>
        <v>760.00</v>
      </c>
      <c r="F8" s="4" t="str">
        <f>VLOOKUP(A8,HOP!A:C,3,0)</f>
        <v>2488395</v>
      </c>
      <c r="G8" s="4">
        <f t="shared" si="0"/>
        <v>0</v>
      </c>
      <c r="H8" s="4" t="str">
        <f t="shared" si="1"/>
        <v>，2488395</v>
      </c>
      <c r="I8" s="4" t="str">
        <f>VLOOKUP(A8,HOP!A:U,21,0)</f>
        <v>直采</v>
      </c>
    </row>
    <row r="9" s="4" customFormat="1" spans="1:9">
      <c r="A9" s="5">
        <v>17734870305</v>
      </c>
      <c r="B9" s="6">
        <v>44649</v>
      </c>
      <c r="C9" s="6">
        <v>44650</v>
      </c>
      <c r="D9" s="4">
        <v>143</v>
      </c>
      <c r="E9" s="4" t="str">
        <f>VLOOKUP(A9,HOP!A:L,12,0)</f>
        <v>143.00</v>
      </c>
      <c r="F9" s="4" t="str">
        <f>VLOOKUP(A9,HOP!A:C,3,0)</f>
        <v>2488897</v>
      </c>
      <c r="G9" s="4">
        <f t="shared" si="0"/>
        <v>0</v>
      </c>
      <c r="H9" s="4" t="str">
        <f t="shared" si="1"/>
        <v>，2488897</v>
      </c>
      <c r="I9" s="4" t="str">
        <f>VLOOKUP(A9,HOP!A:U,21,0)</f>
        <v>直采</v>
      </c>
    </row>
    <row r="10" s="4" customFormat="1" hidden="1" spans="1:10">
      <c r="A10" s="5">
        <v>17735126247</v>
      </c>
      <c r="B10" s="6">
        <v>44649</v>
      </c>
      <c r="C10" s="6">
        <v>44650</v>
      </c>
      <c r="D10" s="4">
        <v>334</v>
      </c>
      <c r="E10" s="4">
        <v>334</v>
      </c>
      <c r="F10" s="8" t="s">
        <v>82</v>
      </c>
      <c r="G10" s="4">
        <f t="shared" si="0"/>
        <v>0</v>
      </c>
      <c r="H10" s="4" t="str">
        <f t="shared" si="1"/>
        <v>，202203292315220020</v>
      </c>
      <c r="I10" s="4" t="e">
        <f>VLOOKUP(A10,HOP!A:U,21,0)</f>
        <v>#N/A</v>
      </c>
      <c r="J10" s="4">
        <v>3.29</v>
      </c>
    </row>
    <row r="12" spans="4:4">
      <c r="D12" s="4">
        <f>SUM(D2:D11)</f>
        <v>4580.84</v>
      </c>
    </row>
    <row r="14" spans="1:6">
      <c r="A14" s="4" t="s">
        <v>83</v>
      </c>
      <c r="E14" s="4">
        <v>1983.66</v>
      </c>
      <c r="F14" s="4">
        <v>2438.84</v>
      </c>
    </row>
    <row r="15" spans="1:6">
      <c r="A15" s="4" t="s">
        <v>84</v>
      </c>
      <c r="E15" s="4">
        <v>1603.18</v>
      </c>
      <c r="F15" s="4">
        <v>1971.05</v>
      </c>
    </row>
    <row r="16" spans="1:6">
      <c r="A16" s="4" t="s">
        <v>85</v>
      </c>
      <c r="E16" s="4">
        <v>994</v>
      </c>
      <c r="F16" s="4">
        <v>1222.09</v>
      </c>
    </row>
    <row r="17" spans="1:6">
      <c r="A17" s="4" t="s">
        <v>86</v>
      </c>
      <c r="E17" s="4">
        <f>SUBTOTAL(9,E14:E16)</f>
        <v>4580.84</v>
      </c>
      <c r="F17" s="4">
        <f>SUBTOTAL(9,F14:F16)</f>
        <v>5631.98</v>
      </c>
    </row>
    <row r="18" spans="1:1">
      <c r="A18" s="4" t="s">
        <v>87</v>
      </c>
    </row>
  </sheetData>
  <autoFilter ref="A1:XFD18">
    <filterColumn colId="3">
      <filters blank="1">
        <filter val="660"/>
        <filter val="760"/>
        <filter val="1091.11"/>
        <filter val="143"/>
        <filter val="334"/>
        <filter val="4580.84"/>
        <filter val="1080.66"/>
        <filter val="512.07"/>
      </filters>
    </filterColumn>
    <filterColumn colId="8">
      <filters blank="1">
        <filter val="直采"/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"/>
  <sheetViews>
    <sheetView workbookViewId="0">
      <selection activeCell="I33" sqref="I33"/>
    </sheetView>
  </sheetViews>
  <sheetFormatPr defaultColWidth="8" defaultRowHeight="12.75" outlineLevelRow="5"/>
  <cols>
    <col min="1" max="1" width="11.125" style="1"/>
    <col min="2" max="16383" width="8" style="1"/>
  </cols>
  <sheetData>
    <row r="1" s="1" customFormat="1" spans="1:21">
      <c r="A1" s="2" t="s">
        <v>88</v>
      </c>
      <c r="B1" s="2" t="s">
        <v>89</v>
      </c>
      <c r="C1" s="2" t="s">
        <v>90</v>
      </c>
      <c r="D1" s="2" t="s">
        <v>91</v>
      </c>
      <c r="E1" s="2" t="s">
        <v>13</v>
      </c>
      <c r="F1" s="2" t="s">
        <v>5</v>
      </c>
      <c r="G1" s="2" t="s">
        <v>6</v>
      </c>
      <c r="H1" s="2" t="s">
        <v>92</v>
      </c>
      <c r="I1" s="2" t="s">
        <v>93</v>
      </c>
      <c r="J1" s="2" t="s">
        <v>94</v>
      </c>
      <c r="K1" s="2" t="s">
        <v>95</v>
      </c>
      <c r="L1" s="2" t="s">
        <v>96</v>
      </c>
      <c r="M1" s="2" t="s">
        <v>97</v>
      </c>
      <c r="N1" s="2" t="s">
        <v>98</v>
      </c>
      <c r="O1" s="2" t="s">
        <v>99</v>
      </c>
      <c r="P1" s="2" t="s">
        <v>100</v>
      </c>
      <c r="Q1" s="2" t="s">
        <v>101</v>
      </c>
      <c r="R1" s="2" t="s">
        <v>102</v>
      </c>
      <c r="S1" s="2" t="s">
        <v>103</v>
      </c>
      <c r="T1" s="2" t="s">
        <v>104</v>
      </c>
      <c r="U1" s="2" t="s">
        <v>105</v>
      </c>
    </row>
    <row r="2" s="1" customFormat="1" spans="1:21">
      <c r="A2" s="3">
        <v>17725191760</v>
      </c>
      <c r="B2" s="1" t="s">
        <v>106</v>
      </c>
      <c r="C2" s="1" t="s">
        <v>107</v>
      </c>
      <c r="D2" s="1" t="s">
        <v>108</v>
      </c>
      <c r="E2" s="1" t="s">
        <v>109</v>
      </c>
      <c r="F2" s="1" t="s">
        <v>110</v>
      </c>
      <c r="G2" s="1" t="s">
        <v>111</v>
      </c>
      <c r="H2" s="1" t="s">
        <v>112</v>
      </c>
      <c r="I2" s="1" t="s">
        <v>113</v>
      </c>
      <c r="J2" s="1" t="s">
        <v>114</v>
      </c>
      <c r="K2" s="1" t="s">
        <v>113</v>
      </c>
      <c r="L2" s="1" t="s">
        <v>113</v>
      </c>
      <c r="M2" s="1" t="s">
        <v>115</v>
      </c>
      <c r="N2" s="1" t="s">
        <v>115</v>
      </c>
      <c r="O2" s="1" t="s">
        <v>116</v>
      </c>
      <c r="P2" s="1" t="s">
        <v>117</v>
      </c>
      <c r="Q2" s="1" t="s">
        <v>118</v>
      </c>
      <c r="R2" s="1" t="s">
        <v>119</v>
      </c>
      <c r="S2" s="1" t="s">
        <v>120</v>
      </c>
      <c r="T2" s="1" t="s">
        <v>121</v>
      </c>
      <c r="U2" s="1" t="s">
        <v>122</v>
      </c>
    </row>
    <row r="3" s="1" customFormat="1" spans="1:21">
      <c r="A3" s="3">
        <v>17727257578</v>
      </c>
      <c r="B3" s="1" t="s">
        <v>110</v>
      </c>
      <c r="C3" s="1" t="s">
        <v>123</v>
      </c>
      <c r="D3" s="1" t="s">
        <v>124</v>
      </c>
      <c r="E3" s="1" t="s">
        <v>52</v>
      </c>
      <c r="F3" s="1" t="s">
        <v>125</v>
      </c>
      <c r="G3" s="1" t="s">
        <v>111</v>
      </c>
      <c r="H3" s="1" t="s">
        <v>112</v>
      </c>
      <c r="I3" s="1" t="s">
        <v>126</v>
      </c>
      <c r="J3" s="1" t="s">
        <v>114</v>
      </c>
      <c r="K3" s="1" t="s">
        <v>126</v>
      </c>
      <c r="L3" s="1" t="s">
        <v>126</v>
      </c>
      <c r="M3" s="1" t="s">
        <v>115</v>
      </c>
      <c r="N3" s="1" t="s">
        <v>115</v>
      </c>
      <c r="O3" s="1" t="s">
        <v>116</v>
      </c>
      <c r="P3" s="1" t="s">
        <v>117</v>
      </c>
      <c r="Q3" s="1" t="s">
        <v>118</v>
      </c>
      <c r="R3" s="1" t="s">
        <v>127</v>
      </c>
      <c r="S3" s="1" t="s">
        <v>120</v>
      </c>
      <c r="T3" s="1" t="s">
        <v>121</v>
      </c>
      <c r="U3" s="1" t="s">
        <v>128</v>
      </c>
    </row>
    <row r="4" s="1" customFormat="1" spans="1:21">
      <c r="A4" s="3">
        <v>17734134205</v>
      </c>
      <c r="B4" s="1" t="s">
        <v>125</v>
      </c>
      <c r="C4" s="1" t="s">
        <v>129</v>
      </c>
      <c r="D4" s="1" t="s">
        <v>130</v>
      </c>
      <c r="E4" s="1" t="s">
        <v>63</v>
      </c>
      <c r="F4" s="1" t="s">
        <v>125</v>
      </c>
      <c r="G4" s="1" t="s">
        <v>111</v>
      </c>
      <c r="H4" s="1" t="s">
        <v>112</v>
      </c>
      <c r="I4" s="1" t="s">
        <v>131</v>
      </c>
      <c r="J4" s="1" t="s">
        <v>114</v>
      </c>
      <c r="K4" s="1" t="s">
        <v>131</v>
      </c>
      <c r="L4" s="1" t="s">
        <v>131</v>
      </c>
      <c r="M4" s="1" t="s">
        <v>115</v>
      </c>
      <c r="N4" s="1" t="s">
        <v>115</v>
      </c>
      <c r="O4" s="1" t="s">
        <v>116</v>
      </c>
      <c r="P4" s="1" t="s">
        <v>117</v>
      </c>
      <c r="Q4" s="1" t="s">
        <v>118</v>
      </c>
      <c r="R4" s="1" t="s">
        <v>132</v>
      </c>
      <c r="S4" s="1" t="s">
        <v>120</v>
      </c>
      <c r="T4" s="1" t="s">
        <v>121</v>
      </c>
      <c r="U4" s="1" t="s">
        <v>122</v>
      </c>
    </row>
    <row r="5" s="1" customFormat="1" spans="1:21">
      <c r="A5" s="3">
        <v>17734275939</v>
      </c>
      <c r="B5" s="1" t="s">
        <v>125</v>
      </c>
      <c r="C5" s="1" t="s">
        <v>133</v>
      </c>
      <c r="D5" s="1" t="s">
        <v>134</v>
      </c>
      <c r="E5" s="1" t="s">
        <v>69</v>
      </c>
      <c r="F5" s="1" t="s">
        <v>125</v>
      </c>
      <c r="G5" s="1" t="s">
        <v>111</v>
      </c>
      <c r="H5" s="1" t="s">
        <v>112</v>
      </c>
      <c r="I5" s="1" t="s">
        <v>135</v>
      </c>
      <c r="J5" s="1" t="s">
        <v>114</v>
      </c>
      <c r="K5" s="1" t="s">
        <v>135</v>
      </c>
      <c r="L5" s="1" t="s">
        <v>135</v>
      </c>
      <c r="M5" s="1" t="s">
        <v>115</v>
      </c>
      <c r="N5" s="1" t="s">
        <v>115</v>
      </c>
      <c r="O5" s="1" t="s">
        <v>116</v>
      </c>
      <c r="P5" s="1" t="s">
        <v>117</v>
      </c>
      <c r="Q5" s="1" t="s">
        <v>118</v>
      </c>
      <c r="R5" s="1" t="s">
        <v>136</v>
      </c>
      <c r="S5" s="1" t="s">
        <v>120</v>
      </c>
      <c r="T5" s="1" t="s">
        <v>121</v>
      </c>
      <c r="U5" s="1" t="s">
        <v>128</v>
      </c>
    </row>
    <row r="6" s="1" customFormat="1" spans="1:21">
      <c r="A6" s="3">
        <v>17734870305</v>
      </c>
      <c r="B6" s="1" t="s">
        <v>125</v>
      </c>
      <c r="C6" s="1" t="s">
        <v>137</v>
      </c>
      <c r="D6" s="1" t="s">
        <v>138</v>
      </c>
      <c r="E6" s="1" t="s">
        <v>74</v>
      </c>
      <c r="F6" s="1" t="s">
        <v>125</v>
      </c>
      <c r="G6" s="1" t="s">
        <v>111</v>
      </c>
      <c r="H6" s="1" t="s">
        <v>112</v>
      </c>
      <c r="I6" s="1" t="s">
        <v>139</v>
      </c>
      <c r="J6" s="1" t="s">
        <v>114</v>
      </c>
      <c r="K6" s="1" t="s">
        <v>139</v>
      </c>
      <c r="L6" s="1" t="s">
        <v>139</v>
      </c>
      <c r="M6" s="1" t="s">
        <v>115</v>
      </c>
      <c r="N6" s="1" t="s">
        <v>115</v>
      </c>
      <c r="O6" s="1" t="s">
        <v>116</v>
      </c>
      <c r="P6" s="1" t="s">
        <v>117</v>
      </c>
      <c r="Q6" s="1" t="s">
        <v>118</v>
      </c>
      <c r="R6" s="1" t="s">
        <v>140</v>
      </c>
      <c r="S6" s="1" t="s">
        <v>120</v>
      </c>
      <c r="T6" s="1" t="s">
        <v>121</v>
      </c>
      <c r="U6" s="1" t="s">
        <v>128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2022-04-14T01:18:59Z</dcterms:created>
  <dcterms:modified xsi:type="dcterms:W3CDTF">2022-04-14T01:32:49Z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C8B1A14F76064F0C9E7E00CB693E7441</vt:lpwstr>
  </property>
  <property fmtid="{D5CDD505-2E9C-101B-9397-08002B2CF9AE}" pid="3" name="KSOProductBuildVer">
    <vt:lpwstr>2052-11.1.0.11636</vt:lpwstr>
  </property>
</Properties>
</file>