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<sst xmlns="http://schemas.openxmlformats.org/spreadsheetml/2006/main" count="596" uniqueCount="261">
  <si>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</si>
  <si>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</si>
  <si>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</si>
  <si>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</si>
  <si>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</si>
  <si>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</si>
  <si>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</si>
  <si>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</si>
  <si>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</si>
  <si>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</si>
  <si>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</si>
  <si>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</si>
  <si>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</si>
  <si>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</si>
  <si>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</si>
  <si>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</si>
  <si>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</si>
  <si>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</si>
  <si>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</si>
  <si>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</si>
  <si>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</si>
  <si>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</si>
  <si>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</si>
  <si>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</si>
  <si>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</si>
  <si>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17689422462	</t>
  </si>
  <si>
    <t>Ctrip</t>
  </si>
  <si>
    <t>正常</t>
  </si>
  <si>
    <t>[多伦多]西一景及公寓酒店(One King West Hotel and Residence)(55281011)</t>
  </si>
  <si>
    <t>内部历史工作室套房&lt;不退款&gt;&lt;2人入住&gt;</t>
  </si>
  <si>
    <t>HKD</t>
  </si>
  <si>
    <t>McLure/William James,Grant-Manning/Brittaney Mitchell</t>
  </si>
  <si>
    <t>CA13030220415HKD</t>
  </si>
  <si>
    <t>未提现</t>
  </si>
  <si>
    <t>携程开票</t>
  </si>
  <si>
    <t xml:space="preserve">2476604	</t>
  </si>
  <si>
    <t xml:space="preserve">106435332	</t>
  </si>
  <si>
    <t xml:space="preserve">17696359991	</t>
  </si>
  <si>
    <t>[格林尼治]智选假日伦敦格林威治酒店(Holiday Inn Express London Greenwich, an Ihg Hotel)(55626057)</t>
  </si>
  <si>
    <t>无障碍双人床房&lt;2人入住&gt;&lt;不退款&gt;&lt;早餐&gt;</t>
  </si>
  <si>
    <t>Brooker/John Brooker</t>
  </si>
  <si>
    <t xml:space="preserve">	</t>
  </si>
  <si>
    <t xml:space="preserve">17752014750	</t>
  </si>
  <si>
    <t>[维琴察]SHG维琴察德拉威乐酒店(SHG Hotel de la Ville Vicenza)(55299447)</t>
  </si>
  <si>
    <t>经典房&lt;2人入住&gt;&lt;不退款&gt;</t>
  </si>
  <si>
    <t>Brosco/Gianfranco</t>
  </si>
  <si>
    <t xml:space="preserve">17760009084	</t>
  </si>
  <si>
    <t>[哈默史密斯-富勒姆区]伦敦K西酒店&amp;Spa(K West Hotel &amp; Spa London)(56196404)</t>
  </si>
  <si>
    <t>高级双床房&lt;不退款&gt;&lt;2人入住&gt;</t>
  </si>
  <si>
    <t>Perdiguero Hermosilla/Roxana Alicia</t>
  </si>
  <si>
    <t xml:space="preserve">107187920	</t>
  </si>
  <si>
    <t xml:space="preserve">17762391070	</t>
  </si>
  <si>
    <t>[维也纳]丹尼尔维也纳酒店(Hotel Daniel Vienna)(55270553)</t>
  </si>
  <si>
    <t>智能房&lt;2人入住&gt;&lt;不退款&gt;</t>
  </si>
  <si>
    <t>Jack/Andrew</t>
  </si>
  <si>
    <t xml:space="preserve">107252072	</t>
  </si>
  <si>
    <t xml:space="preserve">17763950267	</t>
  </si>
  <si>
    <t>[本那比]行政套房酒店及会议中心，温哥华都市区(Executive Suites Hotel &amp; Conference Center, Metro Vancouver)(55744967)</t>
  </si>
  <si>
    <t>一卧室大号床套房&lt;2人入住&gt;&lt;不退款&gt;</t>
  </si>
  <si>
    <t>De Lyra/Edson</t>
  </si>
  <si>
    <t xml:space="preserve">76037833	</t>
  </si>
  <si>
    <t xml:space="preserve">17769499540	</t>
  </si>
  <si>
    <t>[塞维利亚]塞维利亚美利亚酒店(Melia Sevilla)(55402742)</t>
  </si>
  <si>
    <t>美利亚房&lt;2人入住&gt;&lt;不退款&gt;</t>
  </si>
  <si>
    <t>Metzdorf/Hartmut Kurt Emil Julius</t>
  </si>
  <si>
    <t xml:space="preserve">2201225425	</t>
  </si>
  <si>
    <t xml:space="preserve">17769817669	</t>
  </si>
  <si>
    <t>[null](90396004)</t>
  </si>
  <si>
    <t xml:space="preserve">17779689858	</t>
  </si>
  <si>
    <t>[旧金山]安德鲁斯酒店(Andrews Hotel)(55380436)</t>
  </si>
  <si>
    <t>舒适大号床房&lt;2人入住&gt;&lt;不退款&gt;</t>
  </si>
  <si>
    <t>Smet/Bart</t>
  </si>
  <si>
    <t xml:space="preserve">76103243	</t>
  </si>
  <si>
    <t xml:space="preserve">17781738510	</t>
  </si>
  <si>
    <t>[圣巴巴拉]海港旁旅馆(Inn by The Harbor)(69451883)</t>
  </si>
  <si>
    <t>大床房&lt;2人入住&gt;&lt;不退款&gt;&lt;早餐&gt;</t>
  </si>
  <si>
    <t>QIU/ZIXUAN</t>
  </si>
  <si>
    <t xml:space="preserve">2504523	</t>
  </si>
  <si>
    <t xml:space="preserve">64711	</t>
  </si>
  <si>
    <t xml:space="preserve">17782671322	</t>
  </si>
  <si>
    <t>[迈阿密海滩]南海滩W度假村(W South Beach)(70391600)</t>
  </si>
  <si>
    <t>海景特大床工作室套房带阳台（超赞的）&lt;不退款&gt;&lt;2人入住&gt;</t>
  </si>
  <si>
    <t>CHUAN/YANG</t>
  </si>
  <si>
    <t xml:space="preserve">2505153	</t>
  </si>
  <si>
    <t xml:space="preserve">73107997	</t>
  </si>
  <si>
    <t xml:space="preserve">17782674286	</t>
  </si>
  <si>
    <t>[弗朗斯地区鲁瓦西]阿克蒂苏尔斯施坦丁套房酒店(Standing Hotel Suites by Actisource)(56128364)</t>
  </si>
  <si>
    <t>精致套房&lt;不退款&gt;&lt;2人入住&gt;</t>
  </si>
  <si>
    <t>Djamel/Nouidjem</t>
  </si>
  <si>
    <t xml:space="preserve">17782836992	</t>
  </si>
  <si>
    <t>[布尤切克梅奇]图雅普帕拉斯酒店(Tuyap Palas)(55745326)</t>
  </si>
  <si>
    <t>豪华房&lt;2人入住&gt;&lt;不退款&gt;</t>
  </si>
  <si>
    <t>YANG/WENSI,CHEN/MORAN</t>
  </si>
  <si>
    <t xml:space="preserve">2505270	</t>
  </si>
  <si>
    <t xml:space="preserve">107572833	</t>
  </si>
  <si>
    <t xml:space="preserve">17782928331	</t>
  </si>
  <si>
    <t>[吉隆坡]城市中心酒店(City Central Hotel)(55626402)</t>
  </si>
  <si>
    <t>豪华大床房&lt;2人入住&gt;&lt;不退款&gt;</t>
  </si>
  <si>
    <t>Tan/Wallace</t>
  </si>
  <si>
    <t xml:space="preserve">2505333	</t>
  </si>
  <si>
    <t xml:space="preserve">17789500145	</t>
  </si>
  <si>
    <t>[纽汉]维京酒店(Viking Hotel)(56196220)</t>
  </si>
  <si>
    <t>标准双床房&lt;早餐&gt;&lt;不退款&gt;&lt;2人入住&gt;</t>
  </si>
  <si>
    <t>Moura/Gui</t>
  </si>
  <si>
    <t xml:space="preserve">2506341	</t>
  </si>
  <si>
    <t xml:space="preserve">acknowledge	</t>
  </si>
  <si>
    <t xml:space="preserve">17789842369	</t>
  </si>
  <si>
    <t>[新山]新山希尔顿逸林酒店(Doubletree by Hilton Johor Bahru)(55491770)</t>
  </si>
  <si>
    <t>客房（双床）&lt;2人入住&gt;&lt;不退款&gt;</t>
  </si>
  <si>
    <t>CHEANG/KOK WAI</t>
  </si>
  <si>
    <t xml:space="preserve">2506474	</t>
  </si>
  <si>
    <t xml:space="preserve">3254917524	</t>
  </si>
  <si>
    <t xml:space="preserve">17790356095	</t>
  </si>
  <si>
    <t>[曼谷]十星酒店(Ten Stars Hotel)(55757201)</t>
  </si>
  <si>
    <t>标准房&lt;2人入住&gt;&lt;不退款&gt;</t>
  </si>
  <si>
    <t>nammalee/fontip</t>
  </si>
  <si>
    <t xml:space="preserve">2506614	</t>
  </si>
  <si>
    <t>，</t>
  </si>
  <si>
    <t xml:space="preserve"> 31750 HKD</t>
  </si>
  <si>
    <t>A220415100309481</t>
  </si>
  <si>
    <t>总计：31750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</si>
  <si>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</si>
  <si>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</si>
  <si>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</si>
  <si>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</si>
  <si>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</si>
  <si>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</si>
  <si>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</si>
  <si>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</si>
  <si>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</si>
  <si>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</si>
  <si>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</si>
  <si>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</si>
  <si>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</si>
  <si>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</si>
  <si>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</si>
  <si>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</si>
  <si>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</si>
  <si>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</si>
  <si>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</si>
  <si>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2476604</t>
  </si>
  <si>
    <t>西一景及公寓酒店</t>
  </si>
  <si>
    <t>McLure William James,Grant-Manning Brittaney Mitchell</t>
  </si>
  <si>
    <t>2022-04-09</t>
  </si>
  <si>
    <t>2022-04-12</t>
  </si>
  <si>
    <t>退房日周结</t>
  </si>
  <si>
    <t>3564.63</t>
  </si>
  <si>
    <t>4377.00</t>
  </si>
  <si>
    <t>0</t>
  </si>
  <si>
    <t>0.00</t>
  </si>
  <si>
    <t>携程汇智国际直连</t>
  </si>
  <si>
    <t>925</t>
  </si>
  <si>
    <t>2022-03-21 12:41:45</t>
  </si>
  <si>
    <t>否</t>
  </si>
  <si>
    <t>汇智国际旅游发展有限公司</t>
  </si>
  <si>
    <t>直连</t>
  </si>
  <si>
    <t>2022-03-22</t>
  </si>
  <si>
    <t>2477632</t>
  </si>
  <si>
    <t>智选假日伦敦格林威治酒店</t>
  </si>
  <si>
    <t>Brooker John Brooker</t>
  </si>
  <si>
    <t>2022-04-11</t>
  </si>
  <si>
    <t>1559.48</t>
  </si>
  <si>
    <t>1917.00</t>
  </si>
  <si>
    <t>2022-03-22 06:55:11</t>
  </si>
  <si>
    <t>2022-04-02</t>
  </si>
  <si>
    <t>2494533</t>
  </si>
  <si>
    <t>维琴察德拉威乐酒店</t>
  </si>
  <si>
    <t>Brosco Gianfranco</t>
  </si>
  <si>
    <t>369.33</t>
  </si>
  <si>
    <t>454.00</t>
  </si>
  <si>
    <t>2022-04-02 17:00:24</t>
  </si>
  <si>
    <t>2022-04-03</t>
  </si>
  <si>
    <t>2496190</t>
  </si>
  <si>
    <t>K西水疗酒店</t>
  </si>
  <si>
    <t>Perdiguero Hermosilla Roxana Alicia</t>
  </si>
  <si>
    <t>1043.04</t>
  </si>
  <si>
    <t>1282.00</t>
  </si>
  <si>
    <t>2022-04-03 21:33:22</t>
  </si>
  <si>
    <t>2022-04-04</t>
  </si>
  <si>
    <t>2497772</t>
  </si>
  <si>
    <t>维也纳丹尼尔城市住宿睿智奢华酒店</t>
  </si>
  <si>
    <t>Jack Andrew</t>
  </si>
  <si>
    <t>485.72</t>
  </si>
  <si>
    <t>597.00</t>
  </si>
  <si>
    <t>2022-04-04 23:11:18</t>
  </si>
  <si>
    <t>2022-04-05</t>
  </si>
  <si>
    <t>2498882</t>
  </si>
  <si>
    <t>行政套房酒店及会议中心，温哥华都市区</t>
  </si>
  <si>
    <t>De Lyra Edson</t>
  </si>
  <si>
    <t>897.51</t>
  </si>
  <si>
    <t>1103.00</t>
  </si>
  <si>
    <t>2022-04-05 20:41:51</t>
  </si>
  <si>
    <t>2022-04-06</t>
  </si>
  <si>
    <t>2499298</t>
  </si>
  <si>
    <t>塞维利亚美利亚酒店</t>
  </si>
  <si>
    <t>Metzdorf Hartmut Kurt Emil Julius</t>
  </si>
  <si>
    <t>2074.38</t>
  </si>
  <si>
    <t>2549.00</t>
  </si>
  <si>
    <t>2022-04-06 07:50:05</t>
  </si>
  <si>
    <t>2499496</t>
  </si>
  <si>
    <t>沙美岛萨凯海滩度假村</t>
  </si>
  <si>
    <t>YAN XIAOLING</t>
  </si>
  <si>
    <t>2022-04-10</t>
  </si>
  <si>
    <t>1394.85</t>
  </si>
  <si>
    <t>1714.00</t>
  </si>
  <si>
    <t>2022-04-06 10:53:55</t>
  </si>
  <si>
    <t>2022-04-08</t>
  </si>
  <si>
    <t>2503394</t>
  </si>
  <si>
    <t>安德鲁斯酒店</t>
  </si>
  <si>
    <t>Smet Bart</t>
  </si>
  <si>
    <t>2625.18</t>
  </si>
  <si>
    <t>3229.00</t>
  </si>
  <si>
    <t>2022-04-08 19:14:16</t>
  </si>
  <si>
    <t>2504523</t>
  </si>
  <si>
    <t>海港旁旅馆</t>
  </si>
  <si>
    <t>QIU ZIXUAN</t>
  </si>
  <si>
    <t>1648.76</t>
  </si>
  <si>
    <t>2027.00</t>
  </si>
  <si>
    <t>2022-04-09 18:17:21</t>
  </si>
  <si>
    <t>2505153</t>
  </si>
  <si>
    <t>南海滩W度假村</t>
  </si>
  <si>
    <t>CHUAN YANG</t>
  </si>
  <si>
    <t>7717.54</t>
  </si>
  <si>
    <t>9488.00</t>
  </si>
  <si>
    <t>2022-04-10 07:17:02</t>
  </si>
  <si>
    <t>2505159</t>
  </si>
  <si>
    <t>阿克缇索尔斯声誉优良套房酒店</t>
  </si>
  <si>
    <t>Djamel Nouidjem</t>
  </si>
  <si>
    <t>341.63</t>
  </si>
  <si>
    <t>420.00</t>
  </si>
  <si>
    <t>2022-04-10 07:27:51</t>
  </si>
  <si>
    <t>2505270</t>
  </si>
  <si>
    <t>图雅普帕拉斯酒店</t>
  </si>
  <si>
    <t>YANG WENSI,CHEN MORAN</t>
  </si>
  <si>
    <t>642.59</t>
  </si>
  <si>
    <t>790.00</t>
  </si>
  <si>
    <t>2022-04-10 10:14:05</t>
  </si>
  <si>
    <t>2505333</t>
  </si>
  <si>
    <t>城市中心酒店</t>
  </si>
  <si>
    <t>Tan Wallace</t>
  </si>
  <si>
    <t>69.14</t>
  </si>
  <si>
    <t>85.00</t>
  </si>
  <si>
    <t>2022-04-10 11:11:59</t>
  </si>
  <si>
    <t>2506341</t>
  </si>
  <si>
    <t>维京酒店</t>
  </si>
  <si>
    <t>Moura Gui</t>
  </si>
  <si>
    <t>536.84</t>
  </si>
  <si>
    <t>660.00</t>
  </si>
  <si>
    <t>2022-04-11 11:51:36</t>
  </si>
  <si>
    <t>2506474</t>
  </si>
  <si>
    <t>新山希尔顿逸林酒店</t>
  </si>
  <si>
    <t>CHEANG KOK WAI</t>
  </si>
  <si>
    <t>744.26</t>
  </si>
  <si>
    <t>915.00</t>
  </si>
  <si>
    <t>2022-04-11 14:13:20</t>
  </si>
  <si>
    <t>2506614</t>
  </si>
  <si>
    <t>十星酒店</t>
  </si>
  <si>
    <t>nammalee fontip</t>
  </si>
  <si>
    <t>116.32</t>
  </si>
  <si>
    <t>143.00</t>
  </si>
  <si>
    <t>2022-04-11 18:30:52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</si>
</sst>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44663</v>
      </c>
      <c r="H2" s="4">
        <v>1</v>
      </c>
      <c r="I2" s="4">
        <v>3</v>
      </c>
      <c r="J2" s="4">
        <v>3</v>
      </c>
      <c r="K2" s="4" t="s">
        <v>30</v>
      </c>
      <c r="L2" s="4">
        <v>4377</v>
      </c>
      <c r="M2" s="4">
        <v>4377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44666</v>
      </c>
      <c r="T2" s="4" t="s">
        <v>34</v>
      </c>
      <c r="U2" s="4">
        <v>4377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44662</v>
      </c>
      <c r="G3" s="6">
        <v>44663</v>
      </c>
      <c r="H3" s="4">
        <v>1</v>
      </c>
      <c r="I3" s="4">
        <v>1</v>
      </c>
      <c r="J3" s="4">
        <v>1</v>
      </c>
      <c r="K3" s="4" t="s">
        <v>30</v>
      </c>
      <c r="L3" s="4">
        <v>1917</v>
      </c>
      <c r="M3" s="4">
        <v>1917</v>
      </c>
      <c r="N3" s="4" t="s">
        <v>40</v>
      </c>
      <c r="O3" s="4" t="s">
        <v>32</v>
      </c>
      <c r="P3" s="4" t="s">
        <v>33</v>
      </c>
      <c r="Q3" s="4">
        <v>0</v>
      </c>
      <c r="R3" s="7">
        <v>44642</v>
      </c>
      <c r="S3" s="6">
        <v>44666</v>
      </c>
      <c r="T3" s="4" t="s">
        <v>34</v>
      </c>
      <c r="U3" s="4">
        <v>1917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44662</v>
      </c>
      <c r="G4" s="6">
        <v>44663</v>
      </c>
      <c r="H4" s="4">
        <v>1</v>
      </c>
      <c r="I4" s="4">
        <v>1</v>
      </c>
      <c r="J4" s="4">
        <v>1</v>
      </c>
      <c r="K4" s="4" t="s">
        <v>30</v>
      </c>
      <c r="L4" s="4">
        <v>454</v>
      </c>
      <c r="M4" s="4">
        <v>454</v>
      </c>
      <c r="N4" s="4" t="s">
        <v>45</v>
      </c>
      <c r="O4" s="4" t="s">
        <v>32</v>
      </c>
      <c r="P4" s="4" t="s">
        <v>33</v>
      </c>
      <c r="Q4" s="4">
        <v>0</v>
      </c>
      <c r="R4" s="7">
        <v>44653</v>
      </c>
      <c r="S4" s="6">
        <v>44666</v>
      </c>
      <c r="T4" s="4" t="s">
        <v>34</v>
      </c>
      <c r="U4" s="4">
        <v>454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44662</v>
      </c>
      <c r="G5" s="6">
        <v>44663</v>
      </c>
      <c r="H5" s="4">
        <v>1</v>
      </c>
      <c r="I5" s="4">
        <v>1</v>
      </c>
      <c r="J5" s="4">
        <v>1</v>
      </c>
      <c r="K5" s="4" t="s">
        <v>30</v>
      </c>
      <c r="L5" s="4">
        <v>1282</v>
      </c>
      <c r="M5" s="4">
        <v>1282</v>
      </c>
      <c r="N5" s="4" t="s">
        <v>49</v>
      </c>
      <c r="O5" s="4" t="s">
        <v>32</v>
      </c>
      <c r="P5" s="4" t="s">
        <v>33</v>
      </c>
      <c r="Q5" s="4">
        <v>0</v>
      </c>
      <c r="R5" s="7">
        <v>44654</v>
      </c>
      <c r="S5" s="6">
        <v>44666</v>
      </c>
      <c r="T5" s="4" t="s">
        <v>34</v>
      </c>
      <c r="U5" s="4">
        <v>1282</v>
      </c>
      <c r="V5" s="4">
        <v>0</v>
      </c>
      <c r="W5" s="4">
        <v>0</v>
      </c>
      <c r="X5" s="4" t="s">
        <v>41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44662</v>
      </c>
      <c r="G6" s="6">
        <v>44663</v>
      </c>
      <c r="H6" s="4">
        <v>1</v>
      </c>
      <c r="I6" s="4">
        <v>1</v>
      </c>
      <c r="J6" s="4">
        <v>1</v>
      </c>
      <c r="K6" s="4" t="s">
        <v>30</v>
      </c>
      <c r="L6" s="4">
        <v>597</v>
      </c>
      <c r="M6" s="4">
        <v>597</v>
      </c>
      <c r="N6" s="4" t="s">
        <v>54</v>
      </c>
      <c r="O6" s="4" t="s">
        <v>32</v>
      </c>
      <c r="P6" s="4" t="s">
        <v>33</v>
      </c>
      <c r="Q6" s="4">
        <v>0</v>
      </c>
      <c r="R6" s="7">
        <v>44655</v>
      </c>
      <c r="S6" s="6">
        <v>44666</v>
      </c>
      <c r="T6" s="4" t="s">
        <v>34</v>
      </c>
      <c r="U6" s="4">
        <v>597</v>
      </c>
      <c r="V6" s="4">
        <v>0</v>
      </c>
      <c r="W6" s="4">
        <v>0</v>
      </c>
      <c r="X6" s="4" t="s">
        <v>41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44662</v>
      </c>
      <c r="G7" s="6">
        <v>44663</v>
      </c>
      <c r="H7" s="4">
        <v>1</v>
      </c>
      <c r="I7" s="4">
        <v>1</v>
      </c>
      <c r="J7" s="4">
        <v>1</v>
      </c>
      <c r="K7" s="4" t="s">
        <v>30</v>
      </c>
      <c r="L7" s="4">
        <v>1103</v>
      </c>
      <c r="M7" s="4">
        <v>1103</v>
      </c>
      <c r="N7" s="4" t="s">
        <v>59</v>
      </c>
      <c r="O7" s="4" t="s">
        <v>32</v>
      </c>
      <c r="P7" s="4" t="s">
        <v>33</v>
      </c>
      <c r="Q7" s="4">
        <v>0</v>
      </c>
      <c r="R7" s="7">
        <v>44656</v>
      </c>
      <c r="S7" s="6">
        <v>44666</v>
      </c>
      <c r="T7" s="4" t="s">
        <v>34</v>
      </c>
      <c r="U7" s="4">
        <v>1103</v>
      </c>
      <c r="V7" s="4">
        <v>0</v>
      </c>
      <c r="W7" s="4">
        <v>0</v>
      </c>
      <c r="X7" s="4" t="s">
        <v>41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44660</v>
      </c>
      <c r="G8" s="6">
        <v>44663</v>
      </c>
      <c r="H8" s="4">
        <v>1</v>
      </c>
      <c r="I8" s="4">
        <v>3</v>
      </c>
      <c r="J8" s="4">
        <v>3</v>
      </c>
      <c r="K8" s="4" t="s">
        <v>30</v>
      </c>
      <c r="L8" s="4">
        <v>2549</v>
      </c>
      <c r="M8" s="4">
        <v>2549</v>
      </c>
      <c r="N8" s="4" t="s">
        <v>64</v>
      </c>
      <c r="O8" s="4" t="s">
        <v>32</v>
      </c>
      <c r="P8" s="4" t="s">
        <v>33</v>
      </c>
      <c r="Q8" s="4">
        <v>0</v>
      </c>
      <c r="R8" s="7">
        <v>44657</v>
      </c>
      <c r="S8" s="6">
        <v>44666</v>
      </c>
      <c r="T8" s="4" t="s">
        <v>34</v>
      </c>
      <c r="U8" s="4">
        <v>2549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/>
      <c r="F9" s="6">
        <v>44661</v>
      </c>
      <c r="G9" s="6">
        <v>44663</v>
      </c>
      <c r="H9" s="4">
        <v>0</v>
      </c>
      <c r="I9" s="4">
        <v>2</v>
      </c>
      <c r="J9" s="4">
        <v>0</v>
      </c>
      <c r="K9" s="4" t="s">
        <v>30</v>
      </c>
      <c r="L9" s="4">
        <v>1714</v>
      </c>
      <c r="M9" s="4">
        <v>1714</v>
      </c>
      <c r="N9" s="4"/>
      <c r="O9" s="4" t="s">
        <v>32</v>
      </c>
      <c r="P9" s="4" t="s">
        <v>33</v>
      </c>
      <c r="Q9" s="4">
        <v>0</v>
      </c>
      <c r="R9" s="7">
        <v>44657</v>
      </c>
      <c r="S9" s="6">
        <v>44666</v>
      </c>
      <c r="T9" s="4" t="s">
        <v>34</v>
      </c>
      <c r="U9" s="4">
        <v>1714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44660</v>
      </c>
      <c r="G10" s="6">
        <v>44663</v>
      </c>
      <c r="H10" s="4">
        <v>1</v>
      </c>
      <c r="I10" s="4">
        <v>3</v>
      </c>
      <c r="J10" s="4">
        <v>3</v>
      </c>
      <c r="K10" s="4" t="s">
        <v>30</v>
      </c>
      <c r="L10" s="4">
        <v>3229</v>
      </c>
      <c r="M10" s="4">
        <v>3229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44659</v>
      </c>
      <c r="S10" s="6">
        <v>44666</v>
      </c>
      <c r="T10" s="4" t="s">
        <v>34</v>
      </c>
      <c r="U10" s="4">
        <v>3229</v>
      </c>
      <c r="V10" s="4">
        <v>0</v>
      </c>
      <c r="W10" s="4">
        <v>0</v>
      </c>
      <c r="X10" s="4" t="s">
        <v>41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44662</v>
      </c>
      <c r="G11" s="6">
        <v>44663</v>
      </c>
      <c r="H11" s="4">
        <v>1</v>
      </c>
      <c r="I11" s="4">
        <v>1</v>
      </c>
      <c r="J11" s="4">
        <v>1</v>
      </c>
      <c r="K11" s="4" t="s">
        <v>30</v>
      </c>
      <c r="L11" s="4">
        <v>2027</v>
      </c>
      <c r="M11" s="4">
        <v>2027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44660</v>
      </c>
      <c r="S11" s="6">
        <v>44666</v>
      </c>
      <c r="T11" s="4" t="s">
        <v>34</v>
      </c>
      <c r="U11" s="4">
        <v>2027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44661</v>
      </c>
      <c r="G12" s="6">
        <v>44663</v>
      </c>
      <c r="H12" s="4">
        <v>1</v>
      </c>
      <c r="I12" s="4">
        <v>2</v>
      </c>
      <c r="J12" s="4">
        <v>2</v>
      </c>
      <c r="K12" s="4" t="s">
        <v>30</v>
      </c>
      <c r="L12" s="4">
        <v>9488</v>
      </c>
      <c r="M12" s="4">
        <v>9488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44661</v>
      </c>
      <c r="S12" s="6">
        <v>44666</v>
      </c>
      <c r="T12" s="4" t="s">
        <v>34</v>
      </c>
      <c r="U12" s="4">
        <v>9488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44662</v>
      </c>
      <c r="G13" s="6">
        <v>44663</v>
      </c>
      <c r="H13" s="4">
        <v>1</v>
      </c>
      <c r="I13" s="4">
        <v>1</v>
      </c>
      <c r="J13" s="4">
        <v>1</v>
      </c>
      <c r="K13" s="4" t="s">
        <v>30</v>
      </c>
      <c r="L13" s="4">
        <v>420</v>
      </c>
      <c r="M13" s="4">
        <v>420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44661</v>
      </c>
      <c r="S13" s="6">
        <v>44666</v>
      </c>
      <c r="T13" s="4" t="s">
        <v>34</v>
      </c>
      <c r="U13" s="4">
        <v>420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44661</v>
      </c>
      <c r="G14" s="6">
        <v>44663</v>
      </c>
      <c r="H14" s="4">
        <v>1</v>
      </c>
      <c r="I14" s="4">
        <v>2</v>
      </c>
      <c r="J14" s="4">
        <v>2</v>
      </c>
      <c r="K14" s="4" t="s">
        <v>30</v>
      </c>
      <c r="L14" s="4">
        <v>790</v>
      </c>
      <c r="M14" s="4">
        <v>790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44661</v>
      </c>
      <c r="S14" s="6">
        <v>44666</v>
      </c>
      <c r="T14" s="4" t="s">
        <v>34</v>
      </c>
      <c r="U14" s="4">
        <v>790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44662</v>
      </c>
      <c r="G15" s="6">
        <v>44663</v>
      </c>
      <c r="H15" s="4">
        <v>1</v>
      </c>
      <c r="I15" s="4">
        <v>1</v>
      </c>
      <c r="J15" s="4">
        <v>1</v>
      </c>
      <c r="K15" s="4" t="s">
        <v>30</v>
      </c>
      <c r="L15" s="4">
        <v>85</v>
      </c>
      <c r="M15" s="4">
        <v>85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44661</v>
      </c>
      <c r="S15" s="6">
        <v>44666</v>
      </c>
      <c r="T15" s="4" t="s">
        <v>34</v>
      </c>
      <c r="U15" s="4">
        <v>85</v>
      </c>
      <c r="V15" s="4">
        <v>0</v>
      </c>
      <c r="W15" s="4">
        <v>0</v>
      </c>
      <c r="X15" s="4" t="s">
        <v>99</v>
      </c>
      <c r="Y15" s="4" t="s">
        <v>41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44662</v>
      </c>
      <c r="G16" s="6">
        <v>44663</v>
      </c>
      <c r="H16" s="4">
        <v>1</v>
      </c>
      <c r="I16" s="4">
        <v>1</v>
      </c>
      <c r="J16" s="4">
        <v>1</v>
      </c>
      <c r="K16" s="4" t="s">
        <v>30</v>
      </c>
      <c r="L16" s="4">
        <v>660</v>
      </c>
      <c r="M16" s="4">
        <v>660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44662</v>
      </c>
      <c r="S16" s="6">
        <v>44666</v>
      </c>
      <c r="T16" s="4" t="s">
        <v>34</v>
      </c>
      <c r="U16" s="4">
        <v>660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44662</v>
      </c>
      <c r="G17" s="6">
        <v>44663</v>
      </c>
      <c r="H17" s="4">
        <v>1</v>
      </c>
      <c r="I17" s="4">
        <v>1</v>
      </c>
      <c r="J17" s="4">
        <v>1</v>
      </c>
      <c r="K17" s="4" t="s">
        <v>30</v>
      </c>
      <c r="L17" s="4">
        <v>915</v>
      </c>
      <c r="M17" s="4">
        <v>915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44662</v>
      </c>
      <c r="S17" s="6">
        <v>44666</v>
      </c>
      <c r="T17" s="4" t="s">
        <v>34</v>
      </c>
      <c r="U17" s="4">
        <v>915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44662</v>
      </c>
      <c r="G18" s="6">
        <v>44663</v>
      </c>
      <c r="H18" s="4">
        <v>1</v>
      </c>
      <c r="I18" s="4">
        <v>1</v>
      </c>
      <c r="J18" s="4">
        <v>1</v>
      </c>
      <c r="K18" s="4" t="s">
        <v>30</v>
      </c>
      <c r="L18" s="4">
        <v>143</v>
      </c>
      <c r="M18" s="4">
        <v>143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44662</v>
      </c>
      <c r="S18" s="6">
        <v>44666</v>
      </c>
      <c r="T18" s="4" t="s">
        <v>34</v>
      </c>
      <c r="U18" s="4">
        <v>143</v>
      </c>
      <c r="V18" s="4">
        <v>0</v>
      </c>
      <c r="W18" s="4">
        <v>0</v>
      </c>
      <c r="X18" s="4" t="s">
        <v>116</v>
      </c>
      <c r="Y1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5">
        <v>17689422462</v>
      </c>
      <c r="B2" s="6">
        <v>44660</v>
      </c>
      <c r="C2" s="6">
        <v>44663</v>
      </c>
      <c r="D2" s="4">
        <v>4377</v>
      </c>
      <c r="E2" s="4" t="str">
        <f>VLOOKUP(A2,HOP!A:L,12,0)</f>
        <v>4377.00</v>
      </c>
      <c r="F2" s="4" t="str">
        <f>VLOOKUP(A2,HOP!A:C,3,0)</f>
        <v>2476604</v>
      </c>
      <c r="G2" s="4">
        <f>D2-E2</f>
        <v>0</v>
      </c>
      <c r="H2" s="4" t="str">
        <f>$H$1&amp;F2</f>
        <v>，2476604</v>
      </c>
      <c r="I2" s="4" t="str">
        <f>VLOOKUP(A2,HOP!A:U,21,0)</f>
        <v>直连</v>
      </c>
    </row>
    <row r="3" s="4" customFormat="1" spans="1:9">
      <c r="A3" s="5">
        <v>17696359991</v>
      </c>
      <c r="B3" s="6">
        <v>44662</v>
      </c>
      <c r="C3" s="6">
        <v>44663</v>
      </c>
      <c r="D3" s="4">
        <v>1917</v>
      </c>
      <c r="E3" s="4" t="str">
        <f>VLOOKUP(A3,HOP!A:L,12,0)</f>
        <v>1917.00</v>
      </c>
      <c r="F3" s="4" t="str">
        <f>VLOOKUP(A3,HOP!A:C,3,0)</f>
        <v>2477632</v>
      </c>
      <c r="G3" s="4">
        <f t="shared" ref="G3:G18" si="0">D3-E3</f>
        <v>0</v>
      </c>
      <c r="H3" s="4" t="str">
        <f t="shared" ref="H3:H18" si="1">$H$1&amp;F3</f>
        <v>，2477632</v>
      </c>
      <c r="I3" s="4" t="str">
        <f>VLOOKUP(A3,HOP!A:U,21,0)</f>
        <v>直连</v>
      </c>
    </row>
    <row r="4" s="4" customFormat="1" spans="1:9">
      <c r="A4" s="5">
        <v>17752014750</v>
      </c>
      <c r="B4" s="6">
        <v>44662</v>
      </c>
      <c r="C4" s="6">
        <v>44663</v>
      </c>
      <c r="D4" s="4">
        <v>454</v>
      </c>
      <c r="E4" s="4" t="str">
        <f>VLOOKUP(A4,HOP!A:L,12,0)</f>
        <v>454.00</v>
      </c>
      <c r="F4" s="4" t="str">
        <f>VLOOKUP(A4,HOP!A:C,3,0)</f>
        <v>2494533</v>
      </c>
      <c r="G4" s="4">
        <f t="shared" si="0"/>
        <v>0</v>
      </c>
      <c r="H4" s="4" t="str">
        <f t="shared" si="1"/>
        <v>，2494533</v>
      </c>
      <c r="I4" s="4" t="str">
        <f>VLOOKUP(A4,HOP!A:U,21,0)</f>
        <v>直连</v>
      </c>
    </row>
    <row r="5" s="4" customFormat="1" spans="1:9">
      <c r="A5" s="5">
        <v>17760009084</v>
      </c>
      <c r="B5" s="6">
        <v>44662</v>
      </c>
      <c r="C5" s="6">
        <v>44663</v>
      </c>
      <c r="D5" s="4">
        <v>1282</v>
      </c>
      <c r="E5" s="4" t="str">
        <f>VLOOKUP(A5,HOP!A:L,12,0)</f>
        <v>1282.00</v>
      </c>
      <c r="F5" s="4" t="str">
        <f>VLOOKUP(A5,HOP!A:C,3,0)</f>
        <v>2496190</v>
      </c>
      <c r="G5" s="4">
        <f t="shared" si="0"/>
        <v>0</v>
      </c>
      <c r="H5" s="4" t="str">
        <f t="shared" si="1"/>
        <v>，2496190</v>
      </c>
      <c r="I5" s="4" t="str">
        <f>VLOOKUP(A5,HOP!A:U,21,0)</f>
        <v>直连</v>
      </c>
    </row>
    <row r="6" s="4" customFormat="1" spans="1:9">
      <c r="A6" s="5">
        <v>17762391070</v>
      </c>
      <c r="B6" s="6">
        <v>44662</v>
      </c>
      <c r="C6" s="6">
        <v>44663</v>
      </c>
      <c r="D6" s="4">
        <v>597</v>
      </c>
      <c r="E6" s="4" t="str">
        <f>VLOOKUP(A6,HOP!A:L,12,0)</f>
        <v>597.00</v>
      </c>
      <c r="F6" s="4" t="str">
        <f>VLOOKUP(A6,HOP!A:C,3,0)</f>
        <v>2497772</v>
      </c>
      <c r="G6" s="4">
        <f t="shared" si="0"/>
        <v>0</v>
      </c>
      <c r="H6" s="4" t="str">
        <f t="shared" si="1"/>
        <v>，2497772</v>
      </c>
      <c r="I6" s="4" t="str">
        <f>VLOOKUP(A6,HOP!A:U,21,0)</f>
        <v>直连</v>
      </c>
    </row>
    <row r="7" s="4" customFormat="1" spans="1:9">
      <c r="A7" s="5">
        <v>17763950267</v>
      </c>
      <c r="B7" s="6">
        <v>44662</v>
      </c>
      <c r="C7" s="6">
        <v>44663</v>
      </c>
      <c r="D7" s="4">
        <v>1103</v>
      </c>
      <c r="E7" s="4" t="str">
        <f>VLOOKUP(A7,HOP!A:L,12,0)</f>
        <v>1103.00</v>
      </c>
      <c r="F7" s="4" t="str">
        <f>VLOOKUP(A7,HOP!A:C,3,0)</f>
        <v>2498882</v>
      </c>
      <c r="G7" s="4">
        <f t="shared" si="0"/>
        <v>0</v>
      </c>
      <c r="H7" s="4" t="str">
        <f t="shared" si="1"/>
        <v>，2498882</v>
      </c>
      <c r="I7" s="4" t="str">
        <f>VLOOKUP(A7,HOP!A:U,21,0)</f>
        <v>直连</v>
      </c>
    </row>
    <row r="8" s="4" customFormat="1" spans="1:9">
      <c r="A8" s="5">
        <v>17769499540</v>
      </c>
      <c r="B8" s="6">
        <v>44660</v>
      </c>
      <c r="C8" s="6">
        <v>44663</v>
      </c>
      <c r="D8" s="4">
        <v>2549</v>
      </c>
      <c r="E8" s="4" t="str">
        <f>VLOOKUP(A8,HOP!A:L,12,0)</f>
        <v>2549.00</v>
      </c>
      <c r="F8" s="4" t="str">
        <f>VLOOKUP(A8,HOP!A:C,3,0)</f>
        <v>2499298</v>
      </c>
      <c r="G8" s="4">
        <f t="shared" si="0"/>
        <v>0</v>
      </c>
      <c r="H8" s="4" t="str">
        <f t="shared" si="1"/>
        <v>，2499298</v>
      </c>
      <c r="I8" s="4" t="str">
        <f>VLOOKUP(A8,HOP!A:U,21,0)</f>
        <v>直连</v>
      </c>
    </row>
    <row r="9" s="4" customFormat="1" spans="1:9">
      <c r="A9" s="5">
        <v>17769817669</v>
      </c>
      <c r="B9" s="6">
        <v>44661</v>
      </c>
      <c r="C9" s="6">
        <v>44663</v>
      </c>
      <c r="D9" s="4">
        <v>1714</v>
      </c>
      <c r="E9" s="4" t="str">
        <f>VLOOKUP(A9,HOP!A:L,12,0)</f>
        <v>1714.00</v>
      </c>
      <c r="F9" s="4" t="str">
        <f>VLOOKUP(A9,HOP!A:C,3,0)</f>
        <v>2499496</v>
      </c>
      <c r="G9" s="4">
        <f t="shared" si="0"/>
        <v>0</v>
      </c>
      <c r="H9" s="4" t="str">
        <f t="shared" si="1"/>
        <v>，2499496</v>
      </c>
      <c r="I9" s="4" t="str">
        <f>VLOOKUP(A9,HOP!A:U,21,0)</f>
        <v>直连</v>
      </c>
    </row>
    <row r="10" s="4" customFormat="1" spans="1:9">
      <c r="A10" s="5">
        <v>17779689858</v>
      </c>
      <c r="B10" s="6">
        <v>44660</v>
      </c>
      <c r="C10" s="6">
        <v>44663</v>
      </c>
      <c r="D10" s="4">
        <v>3229</v>
      </c>
      <c r="E10" s="4" t="str">
        <f>VLOOKUP(A10,HOP!A:L,12,0)</f>
        <v>3229.00</v>
      </c>
      <c r="F10" s="4" t="str">
        <f>VLOOKUP(A10,HOP!A:C,3,0)</f>
        <v>2503394</v>
      </c>
      <c r="G10" s="4">
        <f t="shared" si="0"/>
        <v>0</v>
      </c>
      <c r="H10" s="4" t="str">
        <f t="shared" si="1"/>
        <v>，2503394</v>
      </c>
      <c r="I10" s="4" t="str">
        <f>VLOOKUP(A10,HOP!A:U,21,0)</f>
        <v>直连</v>
      </c>
    </row>
    <row r="11" s="4" customFormat="1" spans="1:9">
      <c r="A11" s="5">
        <v>17781738510</v>
      </c>
      <c r="B11" s="6">
        <v>44662</v>
      </c>
      <c r="C11" s="6">
        <v>44663</v>
      </c>
      <c r="D11" s="4">
        <v>2027</v>
      </c>
      <c r="E11" s="4" t="str">
        <f>VLOOKUP(A11,HOP!A:L,12,0)</f>
        <v>2027.00</v>
      </c>
      <c r="F11" s="4" t="str">
        <f>VLOOKUP(A11,HOP!A:C,3,0)</f>
        <v>2504523</v>
      </c>
      <c r="G11" s="4">
        <f t="shared" si="0"/>
        <v>0</v>
      </c>
      <c r="H11" s="4" t="str">
        <f t="shared" si="1"/>
        <v>，2504523</v>
      </c>
      <c r="I11" s="4" t="str">
        <f>VLOOKUP(A11,HOP!A:U,21,0)</f>
        <v>直连</v>
      </c>
    </row>
    <row r="12" s="4" customFormat="1" spans="1:9">
      <c r="A12" s="5">
        <v>17782671322</v>
      </c>
      <c r="B12" s="6">
        <v>44661</v>
      </c>
      <c r="C12" s="6">
        <v>44663</v>
      </c>
      <c r="D12" s="4">
        <v>9488</v>
      </c>
      <c r="E12" s="4" t="str">
        <f>VLOOKUP(A12,HOP!A:L,12,0)</f>
        <v>9488.00</v>
      </c>
      <c r="F12" s="4" t="str">
        <f>VLOOKUP(A12,HOP!A:C,3,0)</f>
        <v>2505153</v>
      </c>
      <c r="G12" s="4">
        <f t="shared" si="0"/>
        <v>0</v>
      </c>
      <c r="H12" s="4" t="str">
        <f t="shared" si="1"/>
        <v>，2505153</v>
      </c>
      <c r="I12" s="4" t="str">
        <f>VLOOKUP(A12,HOP!A:U,21,0)</f>
        <v>直连</v>
      </c>
    </row>
    <row r="13" s="4" customFormat="1" spans="1:9">
      <c r="A13" s="5">
        <v>17782674286</v>
      </c>
      <c r="B13" s="6">
        <v>44662</v>
      </c>
      <c r="C13" s="6">
        <v>44663</v>
      </c>
      <c r="D13" s="4">
        <v>420</v>
      </c>
      <c r="E13" s="4" t="str">
        <f>VLOOKUP(A13,HOP!A:L,12,0)</f>
        <v>420.00</v>
      </c>
      <c r="F13" s="4" t="str">
        <f>VLOOKUP(A13,HOP!A:C,3,0)</f>
        <v>2505159</v>
      </c>
      <c r="G13" s="4">
        <f t="shared" si="0"/>
        <v>0</v>
      </c>
      <c r="H13" s="4" t="str">
        <f t="shared" si="1"/>
        <v>，2505159</v>
      </c>
      <c r="I13" s="4" t="str">
        <f>VLOOKUP(A13,HOP!A:U,21,0)</f>
        <v>直连</v>
      </c>
    </row>
    <row r="14" s="4" customFormat="1" spans="1:9">
      <c r="A14" s="5">
        <v>17782836992</v>
      </c>
      <c r="B14" s="6">
        <v>44661</v>
      </c>
      <c r="C14" s="6">
        <v>44663</v>
      </c>
      <c r="D14" s="4">
        <v>790</v>
      </c>
      <c r="E14" s="4" t="str">
        <f>VLOOKUP(A14,HOP!A:L,12,0)</f>
        <v>790.00</v>
      </c>
      <c r="F14" s="4" t="str">
        <f>VLOOKUP(A14,HOP!A:C,3,0)</f>
        <v>2505270</v>
      </c>
      <c r="G14" s="4">
        <f t="shared" si="0"/>
        <v>0</v>
      </c>
      <c r="H14" s="4" t="str">
        <f t="shared" si="1"/>
        <v>，2505270</v>
      </c>
      <c r="I14" s="4" t="str">
        <f>VLOOKUP(A14,HOP!A:U,21,0)</f>
        <v>直连</v>
      </c>
    </row>
    <row r="15" s="4" customFormat="1" spans="1:9">
      <c r="A15" s="5">
        <v>17782928331</v>
      </c>
      <c r="B15" s="6">
        <v>44662</v>
      </c>
      <c r="C15" s="6">
        <v>44663</v>
      </c>
      <c r="D15" s="4">
        <v>85</v>
      </c>
      <c r="E15" s="4" t="str">
        <f>VLOOKUP(A15,HOP!A:L,12,0)</f>
        <v>85.00</v>
      </c>
      <c r="F15" s="4" t="str">
        <f>VLOOKUP(A15,HOP!A:C,3,0)</f>
        <v>2505333</v>
      </c>
      <c r="G15" s="4">
        <f t="shared" si="0"/>
        <v>0</v>
      </c>
      <c r="H15" s="4" t="str">
        <f t="shared" si="1"/>
        <v>，2505333</v>
      </c>
      <c r="I15" s="4" t="str">
        <f>VLOOKUP(A15,HOP!A:U,21,0)</f>
        <v>直连</v>
      </c>
    </row>
    <row r="16" s="4" customFormat="1" spans="1:9">
      <c r="A16" s="5">
        <v>17789500145</v>
      </c>
      <c r="B16" s="6">
        <v>44662</v>
      </c>
      <c r="C16" s="6">
        <v>44663</v>
      </c>
      <c r="D16" s="4">
        <v>660</v>
      </c>
      <c r="E16" s="4" t="str">
        <f>VLOOKUP(A16,HOP!A:L,12,0)</f>
        <v>660.00</v>
      </c>
      <c r="F16" s="4" t="str">
        <f>VLOOKUP(A16,HOP!A:C,3,0)</f>
        <v>2506341</v>
      </c>
      <c r="G16" s="4">
        <f t="shared" si="0"/>
        <v>0</v>
      </c>
      <c r="H16" s="4" t="str">
        <f t="shared" si="1"/>
        <v>，2506341</v>
      </c>
      <c r="I16" s="4" t="str">
        <f>VLOOKUP(A16,HOP!A:U,21,0)</f>
        <v>直连</v>
      </c>
    </row>
    <row r="17" s="4" customFormat="1" spans="1:9">
      <c r="A17" s="5">
        <v>17789842369</v>
      </c>
      <c r="B17" s="6">
        <v>44662</v>
      </c>
      <c r="C17" s="6">
        <v>44663</v>
      </c>
      <c r="D17" s="4">
        <v>915</v>
      </c>
      <c r="E17" s="4" t="str">
        <f>VLOOKUP(A17,HOP!A:L,12,0)</f>
        <v>915.00</v>
      </c>
      <c r="F17" s="4" t="str">
        <f>VLOOKUP(A17,HOP!A:C,3,0)</f>
        <v>2506474</v>
      </c>
      <c r="G17" s="4">
        <f t="shared" si="0"/>
        <v>0</v>
      </c>
      <c r="H17" s="4" t="str">
        <f t="shared" si="1"/>
        <v>，2506474</v>
      </c>
      <c r="I17" s="4" t="str">
        <f>VLOOKUP(A17,HOP!A:U,21,0)</f>
        <v>直连</v>
      </c>
    </row>
    <row r="18" s="4" customFormat="1" spans="1:9">
      <c r="A18" s="5">
        <v>17790356095</v>
      </c>
      <c r="B18" s="6">
        <v>44662</v>
      </c>
      <c r="C18" s="6">
        <v>44663</v>
      </c>
      <c r="D18" s="4">
        <v>143</v>
      </c>
      <c r="E18" s="4" t="str">
        <f>VLOOKUP(A18,HOP!A:L,12,0)</f>
        <v>143.00</v>
      </c>
      <c r="F18" s="4" t="str">
        <f>VLOOKUP(A18,HOP!A:C,3,0)</f>
        <v>2506614</v>
      </c>
      <c r="G18" s="4">
        <f t="shared" si="0"/>
        <v>0</v>
      </c>
      <c r="H18" s="4" t="str">
        <f t="shared" si="1"/>
        <v>，2506614</v>
      </c>
      <c r="I18" s="4" t="str">
        <f>VLOOKUP(A18,HOP!A:U,21,0)</f>
        <v>直连</v>
      </c>
    </row>
    <row r="20" spans="4:4">
      <c r="D20" s="4">
        <f>SUM(D2:D19)</f>
        <v>31750</v>
      </c>
    </row>
    <row r="21" spans="4:4">
      <c r="D21" s="4" t="s">
        <v>118</v>
      </c>
    </row>
    <row r="25" spans="1:1">
      <c r="A25" s="4" t="s">
        <v>119</v>
      </c>
    </row>
    <row r="26" spans="1:1">
      <c r="A26" s="4" t="s">
        <v>120</v>
      </c>
    </row>
  </sheetData>
  <autoFilter ref="A1:XFD18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</row>
    <row r="2" s="1" customFormat="1" spans="1:21">
      <c r="A2" s="3">
        <v>17689422462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30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</row>
    <row r="3" s="1" customFormat="1" spans="1:21">
      <c r="A3" s="3">
        <v>17696359991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144</v>
      </c>
      <c r="H3" s="1" t="s">
        <v>145</v>
      </c>
      <c r="I3" s="1" t="s">
        <v>161</v>
      </c>
      <c r="J3" s="1" t="s">
        <v>30</v>
      </c>
      <c r="K3" s="1" t="s">
        <v>162</v>
      </c>
      <c r="L3" s="1" t="s">
        <v>162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163</v>
      </c>
      <c r="S3" s="1" t="s">
        <v>153</v>
      </c>
      <c r="T3" s="1" t="s">
        <v>154</v>
      </c>
      <c r="U3" s="1" t="s">
        <v>155</v>
      </c>
    </row>
    <row r="4" s="1" customFormat="1" spans="1:21">
      <c r="A4" s="3">
        <v>17752014750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160</v>
      </c>
      <c r="G4" s="1" t="s">
        <v>144</v>
      </c>
      <c r="H4" s="1" t="s">
        <v>145</v>
      </c>
      <c r="I4" s="1" t="s">
        <v>168</v>
      </c>
      <c r="J4" s="1" t="s">
        <v>30</v>
      </c>
      <c r="K4" s="1" t="s">
        <v>169</v>
      </c>
      <c r="L4" s="1" t="s">
        <v>169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170</v>
      </c>
      <c r="S4" s="1" t="s">
        <v>153</v>
      </c>
      <c r="T4" s="1" t="s">
        <v>154</v>
      </c>
      <c r="U4" s="1" t="s">
        <v>155</v>
      </c>
    </row>
    <row r="5" s="1" customFormat="1" spans="1:21">
      <c r="A5" s="3">
        <v>17760009084</v>
      </c>
      <c r="B5" s="1" t="s">
        <v>171</v>
      </c>
      <c r="C5" s="1" t="s">
        <v>172</v>
      </c>
      <c r="D5" s="1" t="s">
        <v>173</v>
      </c>
      <c r="E5" s="1" t="s">
        <v>174</v>
      </c>
      <c r="F5" s="1" t="s">
        <v>160</v>
      </c>
      <c r="G5" s="1" t="s">
        <v>144</v>
      </c>
      <c r="H5" s="1" t="s">
        <v>145</v>
      </c>
      <c r="I5" s="1" t="s">
        <v>175</v>
      </c>
      <c r="J5" s="1" t="s">
        <v>30</v>
      </c>
      <c r="K5" s="1" t="s">
        <v>176</v>
      </c>
      <c r="L5" s="1" t="s">
        <v>176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177</v>
      </c>
      <c r="S5" s="1" t="s">
        <v>153</v>
      </c>
      <c r="T5" s="1" t="s">
        <v>154</v>
      </c>
      <c r="U5" s="1" t="s">
        <v>155</v>
      </c>
    </row>
    <row r="6" s="1" customFormat="1" spans="1:21">
      <c r="A6" s="3">
        <v>17762391070</v>
      </c>
      <c r="B6" s="1" t="s">
        <v>178</v>
      </c>
      <c r="C6" s="1" t="s">
        <v>179</v>
      </c>
      <c r="D6" s="1" t="s">
        <v>180</v>
      </c>
      <c r="E6" s="1" t="s">
        <v>181</v>
      </c>
      <c r="F6" s="1" t="s">
        <v>160</v>
      </c>
      <c r="G6" s="1" t="s">
        <v>144</v>
      </c>
      <c r="H6" s="1" t="s">
        <v>145</v>
      </c>
      <c r="I6" s="1" t="s">
        <v>182</v>
      </c>
      <c r="J6" s="1" t="s">
        <v>30</v>
      </c>
      <c r="K6" s="1" t="s">
        <v>183</v>
      </c>
      <c r="L6" s="1" t="s">
        <v>183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151</v>
      </c>
      <c r="R6" s="1" t="s">
        <v>184</v>
      </c>
      <c r="S6" s="1" t="s">
        <v>153</v>
      </c>
      <c r="T6" s="1" t="s">
        <v>154</v>
      </c>
      <c r="U6" s="1" t="s">
        <v>155</v>
      </c>
    </row>
    <row r="7" s="1" customFormat="1" spans="1:21">
      <c r="A7" s="3">
        <v>17763950267</v>
      </c>
      <c r="B7" s="1" t="s">
        <v>185</v>
      </c>
      <c r="C7" s="1" t="s">
        <v>186</v>
      </c>
      <c r="D7" s="1" t="s">
        <v>187</v>
      </c>
      <c r="E7" s="1" t="s">
        <v>188</v>
      </c>
      <c r="F7" s="1" t="s">
        <v>160</v>
      </c>
      <c r="G7" s="1" t="s">
        <v>144</v>
      </c>
      <c r="H7" s="1" t="s">
        <v>145</v>
      </c>
      <c r="I7" s="1" t="s">
        <v>189</v>
      </c>
      <c r="J7" s="1" t="s">
        <v>30</v>
      </c>
      <c r="K7" s="1" t="s">
        <v>190</v>
      </c>
      <c r="L7" s="1" t="s">
        <v>190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151</v>
      </c>
      <c r="R7" s="1" t="s">
        <v>191</v>
      </c>
      <c r="S7" s="1" t="s">
        <v>153</v>
      </c>
      <c r="T7" s="1" t="s">
        <v>154</v>
      </c>
      <c r="U7" s="1" t="s">
        <v>155</v>
      </c>
    </row>
    <row r="8" s="1" customFormat="1" spans="1:21">
      <c r="A8" s="3">
        <v>17769499540</v>
      </c>
      <c r="B8" s="1" t="s">
        <v>192</v>
      </c>
      <c r="C8" s="1" t="s">
        <v>193</v>
      </c>
      <c r="D8" s="1" t="s">
        <v>194</v>
      </c>
      <c r="E8" s="1" t="s">
        <v>195</v>
      </c>
      <c r="F8" s="1" t="s">
        <v>143</v>
      </c>
      <c r="G8" s="1" t="s">
        <v>144</v>
      </c>
      <c r="H8" s="1" t="s">
        <v>145</v>
      </c>
      <c r="I8" s="1" t="s">
        <v>196</v>
      </c>
      <c r="J8" s="1" t="s">
        <v>30</v>
      </c>
      <c r="K8" s="1" t="s">
        <v>197</v>
      </c>
      <c r="L8" s="1" t="s">
        <v>197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198</v>
      </c>
      <c r="S8" s="1" t="s">
        <v>153</v>
      </c>
      <c r="T8" s="1" t="s">
        <v>154</v>
      </c>
      <c r="U8" s="1" t="s">
        <v>155</v>
      </c>
    </row>
    <row r="9" s="1" customFormat="1" spans="1:21">
      <c r="A9" s="3">
        <v>17769817669</v>
      </c>
      <c r="B9" s="1" t="s">
        <v>192</v>
      </c>
      <c r="C9" s="1" t="s">
        <v>199</v>
      </c>
      <c r="D9" s="1" t="s">
        <v>200</v>
      </c>
      <c r="E9" s="1" t="s">
        <v>201</v>
      </c>
      <c r="F9" s="1" t="s">
        <v>202</v>
      </c>
      <c r="G9" s="1" t="s">
        <v>144</v>
      </c>
      <c r="H9" s="1" t="s">
        <v>145</v>
      </c>
      <c r="I9" s="1" t="s">
        <v>203</v>
      </c>
      <c r="J9" s="1" t="s">
        <v>30</v>
      </c>
      <c r="K9" s="1" t="s">
        <v>204</v>
      </c>
      <c r="L9" s="1" t="s">
        <v>204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151</v>
      </c>
      <c r="R9" s="1" t="s">
        <v>205</v>
      </c>
      <c r="S9" s="1" t="s">
        <v>153</v>
      </c>
      <c r="T9" s="1" t="s">
        <v>154</v>
      </c>
      <c r="U9" s="1" t="s">
        <v>155</v>
      </c>
    </row>
    <row r="10" s="1" customFormat="1" spans="1:21">
      <c r="A10" s="3">
        <v>17779689858</v>
      </c>
      <c r="B10" s="1" t="s">
        <v>206</v>
      </c>
      <c r="C10" s="1" t="s">
        <v>207</v>
      </c>
      <c r="D10" s="1" t="s">
        <v>208</v>
      </c>
      <c r="E10" s="1" t="s">
        <v>209</v>
      </c>
      <c r="F10" s="1" t="s">
        <v>143</v>
      </c>
      <c r="G10" s="1" t="s">
        <v>144</v>
      </c>
      <c r="H10" s="1" t="s">
        <v>145</v>
      </c>
      <c r="I10" s="1" t="s">
        <v>210</v>
      </c>
      <c r="J10" s="1" t="s">
        <v>30</v>
      </c>
      <c r="K10" s="1" t="s">
        <v>211</v>
      </c>
      <c r="L10" s="1" t="s">
        <v>211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212</v>
      </c>
      <c r="S10" s="1" t="s">
        <v>153</v>
      </c>
      <c r="T10" s="1" t="s">
        <v>154</v>
      </c>
      <c r="U10" s="1" t="s">
        <v>155</v>
      </c>
    </row>
    <row r="11" s="1" customFormat="1" spans="1:21">
      <c r="A11" s="3">
        <v>17781738510</v>
      </c>
      <c r="B11" s="1" t="s">
        <v>143</v>
      </c>
      <c r="C11" s="1" t="s">
        <v>213</v>
      </c>
      <c r="D11" s="1" t="s">
        <v>214</v>
      </c>
      <c r="E11" s="1" t="s">
        <v>215</v>
      </c>
      <c r="F11" s="1" t="s">
        <v>160</v>
      </c>
      <c r="G11" s="1" t="s">
        <v>144</v>
      </c>
      <c r="H11" s="1" t="s">
        <v>145</v>
      </c>
      <c r="I11" s="1" t="s">
        <v>216</v>
      </c>
      <c r="J11" s="1" t="s">
        <v>30</v>
      </c>
      <c r="K11" s="1" t="s">
        <v>217</v>
      </c>
      <c r="L11" s="1" t="s">
        <v>217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151</v>
      </c>
      <c r="R11" s="1" t="s">
        <v>218</v>
      </c>
      <c r="S11" s="1" t="s">
        <v>153</v>
      </c>
      <c r="T11" s="1" t="s">
        <v>154</v>
      </c>
      <c r="U11" s="1" t="s">
        <v>155</v>
      </c>
    </row>
    <row r="12" s="1" customFormat="1" spans="1:21">
      <c r="A12" s="3">
        <v>17782671322</v>
      </c>
      <c r="B12" s="1" t="s">
        <v>202</v>
      </c>
      <c r="C12" s="1" t="s">
        <v>219</v>
      </c>
      <c r="D12" s="1" t="s">
        <v>220</v>
      </c>
      <c r="E12" s="1" t="s">
        <v>221</v>
      </c>
      <c r="F12" s="1" t="s">
        <v>202</v>
      </c>
      <c r="G12" s="1" t="s">
        <v>144</v>
      </c>
      <c r="H12" s="1" t="s">
        <v>145</v>
      </c>
      <c r="I12" s="1" t="s">
        <v>222</v>
      </c>
      <c r="J12" s="1" t="s">
        <v>30</v>
      </c>
      <c r="K12" s="1" t="s">
        <v>223</v>
      </c>
      <c r="L12" s="1" t="s">
        <v>223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151</v>
      </c>
      <c r="R12" s="1" t="s">
        <v>224</v>
      </c>
      <c r="S12" s="1" t="s">
        <v>153</v>
      </c>
      <c r="T12" s="1" t="s">
        <v>154</v>
      </c>
      <c r="U12" s="1" t="s">
        <v>155</v>
      </c>
    </row>
    <row r="13" s="1" customFormat="1" spans="1:21">
      <c r="A13" s="3">
        <v>17782674286</v>
      </c>
      <c r="B13" s="1" t="s">
        <v>202</v>
      </c>
      <c r="C13" s="1" t="s">
        <v>225</v>
      </c>
      <c r="D13" s="1" t="s">
        <v>226</v>
      </c>
      <c r="E13" s="1" t="s">
        <v>227</v>
      </c>
      <c r="F13" s="1" t="s">
        <v>160</v>
      </c>
      <c r="G13" s="1" t="s">
        <v>144</v>
      </c>
      <c r="H13" s="1" t="s">
        <v>145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151</v>
      </c>
      <c r="R13" s="1" t="s">
        <v>230</v>
      </c>
      <c r="S13" s="1" t="s">
        <v>153</v>
      </c>
      <c r="T13" s="1" t="s">
        <v>154</v>
      </c>
      <c r="U13" s="1" t="s">
        <v>155</v>
      </c>
    </row>
    <row r="14" s="1" customFormat="1" spans="1:21">
      <c r="A14" s="3">
        <v>17782836992</v>
      </c>
      <c r="B14" s="1" t="s">
        <v>202</v>
      </c>
      <c r="C14" s="1" t="s">
        <v>231</v>
      </c>
      <c r="D14" s="1" t="s">
        <v>232</v>
      </c>
      <c r="E14" s="1" t="s">
        <v>233</v>
      </c>
      <c r="F14" s="1" t="s">
        <v>202</v>
      </c>
      <c r="G14" s="1" t="s">
        <v>144</v>
      </c>
      <c r="H14" s="1" t="s">
        <v>145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151</v>
      </c>
      <c r="R14" s="1" t="s">
        <v>236</v>
      </c>
      <c r="S14" s="1" t="s">
        <v>153</v>
      </c>
      <c r="T14" s="1" t="s">
        <v>154</v>
      </c>
      <c r="U14" s="1" t="s">
        <v>155</v>
      </c>
    </row>
    <row r="15" s="1" customFormat="1" spans="1:21">
      <c r="A15" s="3">
        <v>17782928331</v>
      </c>
      <c r="B15" s="1" t="s">
        <v>202</v>
      </c>
      <c r="C15" s="1" t="s">
        <v>237</v>
      </c>
      <c r="D15" s="1" t="s">
        <v>238</v>
      </c>
      <c r="E15" s="1" t="s">
        <v>239</v>
      </c>
      <c r="F15" s="1" t="s">
        <v>160</v>
      </c>
      <c r="G15" s="1" t="s">
        <v>144</v>
      </c>
      <c r="H15" s="1" t="s">
        <v>145</v>
      </c>
      <c r="I15" s="1" t="s">
        <v>240</v>
      </c>
      <c r="J15" s="1" t="s">
        <v>30</v>
      </c>
      <c r="K15" s="1" t="s">
        <v>241</v>
      </c>
      <c r="L15" s="1" t="s">
        <v>241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151</v>
      </c>
      <c r="R15" s="1" t="s">
        <v>242</v>
      </c>
      <c r="S15" s="1" t="s">
        <v>153</v>
      </c>
      <c r="T15" s="1" t="s">
        <v>154</v>
      </c>
      <c r="U15" s="1" t="s">
        <v>155</v>
      </c>
    </row>
    <row r="16" s="1" customFormat="1" spans="1:21">
      <c r="A16" s="3">
        <v>17789500145</v>
      </c>
      <c r="B16" s="1" t="s">
        <v>160</v>
      </c>
      <c r="C16" s="1" t="s">
        <v>243</v>
      </c>
      <c r="D16" s="1" t="s">
        <v>244</v>
      </c>
      <c r="E16" s="1" t="s">
        <v>245</v>
      </c>
      <c r="F16" s="1" t="s">
        <v>160</v>
      </c>
      <c r="G16" s="1" t="s">
        <v>144</v>
      </c>
      <c r="H16" s="1" t="s">
        <v>145</v>
      </c>
      <c r="I16" s="1" t="s">
        <v>246</v>
      </c>
      <c r="J16" s="1" t="s">
        <v>30</v>
      </c>
      <c r="K16" s="1" t="s">
        <v>247</v>
      </c>
      <c r="L16" s="1" t="s">
        <v>247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151</v>
      </c>
      <c r="R16" s="1" t="s">
        <v>248</v>
      </c>
      <c r="S16" s="1" t="s">
        <v>153</v>
      </c>
      <c r="T16" s="1" t="s">
        <v>154</v>
      </c>
      <c r="U16" s="1" t="s">
        <v>155</v>
      </c>
    </row>
    <row r="17" s="1" customFormat="1" spans="1:21">
      <c r="A17" s="3">
        <v>17789842369</v>
      </c>
      <c r="B17" s="1" t="s">
        <v>160</v>
      </c>
      <c r="C17" s="1" t="s">
        <v>249</v>
      </c>
      <c r="D17" s="1" t="s">
        <v>250</v>
      </c>
      <c r="E17" s="1" t="s">
        <v>251</v>
      </c>
      <c r="F17" s="1" t="s">
        <v>160</v>
      </c>
      <c r="G17" s="1" t="s">
        <v>144</v>
      </c>
      <c r="H17" s="1" t="s">
        <v>145</v>
      </c>
      <c r="I17" s="1" t="s">
        <v>252</v>
      </c>
      <c r="J17" s="1" t="s">
        <v>30</v>
      </c>
      <c r="K17" s="1" t="s">
        <v>253</v>
      </c>
      <c r="L17" s="1" t="s">
        <v>253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151</v>
      </c>
      <c r="R17" s="1" t="s">
        <v>254</v>
      </c>
      <c r="S17" s="1" t="s">
        <v>153</v>
      </c>
      <c r="T17" s="1" t="s">
        <v>154</v>
      </c>
      <c r="U17" s="1" t="s">
        <v>155</v>
      </c>
    </row>
    <row r="18" s="1" customFormat="1" spans="1:21">
      <c r="A18" s="3">
        <v>17790356095</v>
      </c>
      <c r="B18" s="1" t="s">
        <v>160</v>
      </c>
      <c r="C18" s="1" t="s">
        <v>255</v>
      </c>
      <c r="D18" s="1" t="s">
        <v>256</v>
      </c>
      <c r="E18" s="1" t="s">
        <v>257</v>
      </c>
      <c r="F18" s="1" t="s">
        <v>160</v>
      </c>
      <c r="G18" s="1" t="s">
        <v>144</v>
      </c>
      <c r="H18" s="1" t="s">
        <v>145</v>
      </c>
      <c r="I18" s="1" t="s">
        <v>258</v>
      </c>
      <c r="J18" s="1" t="s">
        <v>30</v>
      </c>
      <c r="K18" s="1" t="s">
        <v>259</v>
      </c>
      <c r="L18" s="1" t="s">
        <v>259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151</v>
      </c>
      <c r="R18" s="1" t="s">
        <v>260</v>
      </c>
      <c r="S18" s="1" t="s">
        <v>153</v>
      </c>
      <c r="T18" s="1" t="s">
        <v>154</v>
      </c>
      <c r="U18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2022-04-15T01:55:11Z</dcterms:created>
  <dcterms:modified xsi:type="dcterms:W3CDTF">2022-04-15T02:01:24Z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6BA9DC3515C9415D8FAC60AA1D3737DE</vt:lpwstr>
  </property>
  <property fmtid="{D5CDD505-2E9C-101B-9397-08002B2CF9AE}" pid="3" name="KSOProductBuildVer">
    <vt:lpwstr>2052-11.1.0.11636</vt:lpwstr>
  </property>
</Properties>
</file>