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<sst xmlns="http://schemas.openxmlformats.org/spreadsheetml/2006/main" count="351" uniqueCount="146">
  <si>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</si>
  <si>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</si>
  <si>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</si>
  <si>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</si>
  <si>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</si>
  <si>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</si>
  <si>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</si>
  <si>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</si>
  <si>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</si>
  <si>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</si>
  <si>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</si>
  <si>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</si>
  <si>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</si>
  <si>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</si>
  <si>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</si>
  <si>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</si>
  <si>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</si>
  <si>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</si>
  <si>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</si>
  <si>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</si>
  <si>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</si>
  <si>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</si>
  <si>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</si>
  <si>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</si>
  <si>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</si>
  <si>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17718651495	</t>
  </si>
  <si>
    <t>Ctrip</t>
  </si>
  <si>
    <t>正常</t>
  </si>
  <si>
    <t>[香港]荃湾西如心酒店(Nina Hotel Tsuen Wan West)(1701575)</t>
  </si>
  <si>
    <t>高座高级客房&lt;双人入住&gt;&lt;内宾&gt;&lt;预付&gt;&lt;无早&gt;</t>
  </si>
  <si>
    <t>CNY</t>
  </si>
  <si>
    <t>XIE/FANG</t>
  </si>
  <si>
    <t>CA363220416CNY</t>
  </si>
  <si>
    <t>未提现</t>
  </si>
  <si>
    <t>携程开票</t>
  </si>
  <si>
    <t xml:space="preserve">2484542	</t>
  </si>
  <si>
    <t xml:space="preserve">2203260203	</t>
  </si>
  <si>
    <t xml:space="preserve">17706473177	</t>
  </si>
  <si>
    <t>[连山]连山江景酒店(83922563)</t>
  </si>
  <si>
    <t>大床房&lt;双早&gt;</t>
  </si>
  <si>
    <t>张林霞</t>
  </si>
  <si>
    <t>CA363220417CNY</t>
  </si>
  <si>
    <t xml:space="preserve">2480184	</t>
  </si>
  <si>
    <t xml:space="preserve">	</t>
  </si>
  <si>
    <t xml:space="preserve">17736488430	</t>
  </si>
  <si>
    <t>[广州]维也纳(广州花都金融中心融创乐园店)(88739745)</t>
  </si>
  <si>
    <t>标准大床房&lt;双人入住&gt;&lt;内宾&gt;&lt;预付&gt;&lt;无早&gt;</t>
  </si>
  <si>
    <t>刘杰</t>
  </si>
  <si>
    <t xml:space="preserve">2490009	</t>
  </si>
  <si>
    <t xml:space="preserve">17742160950	</t>
  </si>
  <si>
    <t>[西安]西安高新希尔顿酒店(68264944)</t>
  </si>
  <si>
    <t>希尔顿双床房&lt;双人入住&gt;&lt;内宾&gt;&lt;预付&gt;&lt;无早&gt;</t>
  </si>
  <si>
    <t>李梅</t>
  </si>
  <si>
    <t xml:space="preserve">2491144	</t>
  </si>
  <si>
    <t>取消</t>
  </si>
  <si>
    <t xml:space="preserve">17745658961	</t>
  </si>
  <si>
    <t>[枝江]枝江铂尔曼酒店(83421800)</t>
  </si>
  <si>
    <t>普通单间&lt;无早&gt;</t>
  </si>
  <si>
    <t>李元</t>
  </si>
  <si>
    <t xml:space="preserve">2493584	</t>
  </si>
  <si>
    <t xml:space="preserve">17751224389	</t>
  </si>
  <si>
    <t>[昆明]昆明倬怡酒店(88738921)</t>
  </si>
  <si>
    <t>豪华大床房&lt;双人入住&gt;&lt;内宾&gt;&lt;预付&gt;&lt;无早&gt;</t>
  </si>
  <si>
    <t>沈吉才</t>
  </si>
  <si>
    <t>CA363220418CNY</t>
  </si>
  <si>
    <t xml:space="preserve">2494171	</t>
  </si>
  <si>
    <t xml:space="preserve">17751618987	</t>
  </si>
  <si>
    <t>李元飞</t>
  </si>
  <si>
    <t xml:space="preserve">17751653882	</t>
  </si>
  <si>
    <t>[广州]维也纳酒店(广州南沙金洲店)(68394501)</t>
  </si>
  <si>
    <t>宦小祥</t>
  </si>
  <si>
    <t xml:space="preserve">2494319	</t>
  </si>
  <si>
    <t xml:space="preserve">17751668074	</t>
  </si>
  <si>
    <t xml:space="preserve">2494325	</t>
  </si>
  <si>
    <t xml:space="preserve">17752174311	</t>
  </si>
  <si>
    <t>[宁波]锦江之星品尚(宁波天一广场鼓楼地铁站)(67323609)</t>
  </si>
  <si>
    <t>家庭房A&lt;双人入住&gt;&lt;内宾&gt;&lt;预付&gt;&lt;无早&gt;</t>
  </si>
  <si>
    <t>万从伟</t>
  </si>
  <si>
    <t xml:space="preserve">2494644	</t>
  </si>
  <si>
    <t>，</t>
  </si>
  <si>
    <t>A220418092519481</t>
  </si>
  <si>
    <t>A220418092606481</t>
  </si>
  <si>
    <t>CNY / HKD 当前参考汇率: 1.22780118</t>
  </si>
  <si>
    <t>总计：1958.75 CNY/
2404.96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</si>
  <si>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</si>
  <si>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</si>
  <si>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</si>
  <si>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</si>
  <si>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</si>
  <si>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</si>
  <si>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</si>
  <si>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</si>
  <si>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</si>
  <si>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</si>
  <si>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</si>
  <si>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</si>
  <si>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</si>
  <si>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</si>
  <si>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</si>
  <si>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</si>
  <si>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</si>
  <si>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</si>
  <si>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</si>
  <si>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2494319</t>
  </si>
  <si>
    <t>维也纳酒店(广州南沙金洲店)</t>
  </si>
  <si>
    <t>2022-04-03</t>
  </si>
  <si>
    <t>退房日周结</t>
  </si>
  <si>
    <t>247.55</t>
  </si>
  <si>
    <t>RMB</t>
  </si>
  <si>
    <t>0</t>
  </si>
  <si>
    <t>0.00</t>
  </si>
  <si>
    <t>携程国内直连(DD)</t>
  </si>
  <si>
    <t>01.011249</t>
  </si>
  <si>
    <t>2022-04-02 14:19:21</t>
  </si>
  <si>
    <t>否</t>
  </si>
  <si>
    <t>汇智国际旅游发展有限公司</t>
  </si>
  <si>
    <t>直连</t>
  </si>
  <si>
    <t>2494303</t>
  </si>
  <si>
    <t>昆明倬怡酒店</t>
  </si>
  <si>
    <t>101.12</t>
  </si>
  <si>
    <t>2022-04-02 13:59:09</t>
  </si>
  <si>
    <t>2494171</t>
  </si>
  <si>
    <t>2022-04-02 11:19:33</t>
  </si>
  <si>
    <t>2022-04-01</t>
  </si>
  <si>
    <t>2493584</t>
  </si>
  <si>
    <t>枝江铂尔曼酒店</t>
  </si>
  <si>
    <t>152.00</t>
  </si>
  <si>
    <t>2022-04-01 19:01:21</t>
  </si>
  <si>
    <t>直采</t>
  </si>
  <si>
    <t>2022-03-30</t>
  </si>
  <si>
    <t>2490009</t>
  </si>
  <si>
    <t>维也纳(广州花都金融中心融创乐园店)</t>
  </si>
  <si>
    <t>2022-03-31</t>
  </si>
  <si>
    <t>438.98</t>
  </si>
  <si>
    <t>2022-03-30 15:41:29</t>
  </si>
  <si>
    <t>2022-03-26</t>
  </si>
  <si>
    <t>2484542</t>
  </si>
  <si>
    <t>荃湾西如心酒店</t>
  </si>
  <si>
    <t>XIE FANG</t>
  </si>
  <si>
    <t>704.98</t>
  </si>
  <si>
    <t>2022-03-26 22:13:08</t>
  </si>
  <si>
    <t>2022-03-23</t>
  </si>
  <si>
    <t>2480184</t>
  </si>
  <si>
    <t>连山江景酒店</t>
  </si>
  <si>
    <t>213.00</t>
  </si>
  <si>
    <t>2022-03-24 08:05:21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</si>
</sst>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44651</v>
      </c>
      <c r="G2" s="6">
        <v>44652</v>
      </c>
      <c r="H2" s="4">
        <v>1</v>
      </c>
      <c r="I2" s="4">
        <v>1</v>
      </c>
      <c r="J2" s="4">
        <v>1</v>
      </c>
      <c r="K2" s="4" t="s">
        <v>30</v>
      </c>
      <c r="L2" s="4">
        <v>704.98</v>
      </c>
      <c r="M2" s="4">
        <v>704.98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44646</v>
      </c>
      <c r="S2" s="6">
        <v>44667</v>
      </c>
      <c r="T2" s="4" t="s">
        <v>34</v>
      </c>
      <c r="U2" s="4">
        <v>704.98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44652</v>
      </c>
      <c r="G3" s="6">
        <v>44653</v>
      </c>
      <c r="H3" s="4">
        <v>1</v>
      </c>
      <c r="I3" s="4">
        <v>1</v>
      </c>
      <c r="J3" s="4">
        <v>1</v>
      </c>
      <c r="K3" s="4" t="s">
        <v>30</v>
      </c>
      <c r="L3" s="4">
        <v>213</v>
      </c>
      <c r="M3" s="4">
        <v>213</v>
      </c>
      <c r="N3" s="4" t="s">
        <v>40</v>
      </c>
      <c r="O3" s="4" t="s">
        <v>41</v>
      </c>
      <c r="P3" s="4" t="s">
        <v>33</v>
      </c>
      <c r="Q3" s="4">
        <v>0</v>
      </c>
      <c r="R3" s="7">
        <v>44643</v>
      </c>
      <c r="S3" s="6">
        <v>44668</v>
      </c>
      <c r="T3" s="4" t="s">
        <v>34</v>
      </c>
      <c r="U3" s="4">
        <v>213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44651</v>
      </c>
      <c r="G4" s="6">
        <v>44653</v>
      </c>
      <c r="H4" s="4">
        <v>1</v>
      </c>
      <c r="I4" s="4">
        <v>2</v>
      </c>
      <c r="J4" s="4">
        <v>2</v>
      </c>
      <c r="K4" s="4" t="s">
        <v>30</v>
      </c>
      <c r="L4" s="4">
        <v>438.98</v>
      </c>
      <c r="M4" s="4">
        <v>438.98</v>
      </c>
      <c r="N4" s="4" t="s">
        <v>47</v>
      </c>
      <c r="O4" s="4" t="s">
        <v>41</v>
      </c>
      <c r="P4" s="4" t="s">
        <v>33</v>
      </c>
      <c r="Q4" s="4">
        <v>0</v>
      </c>
      <c r="R4" s="7">
        <v>44650</v>
      </c>
      <c r="S4" s="6">
        <v>44668</v>
      </c>
      <c r="T4" s="4" t="s">
        <v>34</v>
      </c>
      <c r="U4" s="4">
        <v>438.98</v>
      </c>
      <c r="V4" s="4">
        <v>0</v>
      </c>
      <c r="W4" s="4">
        <v>0</v>
      </c>
      <c r="X4" s="4" t="s">
        <v>48</v>
      </c>
      <c r="Y4" s="4" t="s">
        <v>43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44652</v>
      </c>
      <c r="G5" s="6">
        <v>44653</v>
      </c>
      <c r="H5" s="4">
        <v>1</v>
      </c>
      <c r="I5" s="4">
        <v>1</v>
      </c>
      <c r="J5" s="4">
        <v>1</v>
      </c>
      <c r="K5" s="4" t="s">
        <v>30</v>
      </c>
      <c r="L5" s="4">
        <v>545.87</v>
      </c>
      <c r="M5" s="4">
        <v>545.87</v>
      </c>
      <c r="N5" s="4" t="s">
        <v>52</v>
      </c>
      <c r="O5" s="4" t="s">
        <v>41</v>
      </c>
      <c r="P5" s="4" t="s">
        <v>33</v>
      </c>
      <c r="Q5" s="4">
        <v>0</v>
      </c>
      <c r="R5" s="7">
        <v>44651</v>
      </c>
      <c r="S5" s="6">
        <v>44668</v>
      </c>
      <c r="T5" s="4" t="s">
        <v>34</v>
      </c>
      <c r="U5" s="4">
        <v>545.87</v>
      </c>
      <c r="V5" s="4">
        <v>0</v>
      </c>
      <c r="W5" s="4">
        <v>0</v>
      </c>
      <c r="X5" s="4" t="s">
        <v>53</v>
      </c>
      <c r="Y5" s="4" t="s">
        <v>43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44652</v>
      </c>
      <c r="G6" s="6">
        <v>44653</v>
      </c>
      <c r="H6" s="4">
        <v>1</v>
      </c>
      <c r="I6" s="4">
        <v>1</v>
      </c>
      <c r="J6" s="4">
        <v>1</v>
      </c>
      <c r="K6" s="4" t="s">
        <v>30</v>
      </c>
      <c r="L6" s="4">
        <v>-545.87</v>
      </c>
      <c r="M6" s="4">
        <v>-545.87</v>
      </c>
      <c r="N6" s="4" t="s">
        <v>52</v>
      </c>
      <c r="O6" s="4" t="s">
        <v>41</v>
      </c>
      <c r="P6" s="4" t="s">
        <v>33</v>
      </c>
      <c r="Q6" s="4">
        <v>0</v>
      </c>
      <c r="R6" s="7">
        <v>44651</v>
      </c>
      <c r="S6" s="6">
        <v>44668</v>
      </c>
      <c r="T6" s="4" t="s">
        <v>34</v>
      </c>
      <c r="U6" s="4">
        <v>-545.87</v>
      </c>
      <c r="V6" s="4">
        <v>0</v>
      </c>
      <c r="W6" s="4">
        <v>0</v>
      </c>
      <c r="X6" s="4" t="s">
        <v>53</v>
      </c>
      <c r="Y6" s="4" t="s">
        <v>43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44652</v>
      </c>
      <c r="G7" s="6">
        <v>44653</v>
      </c>
      <c r="H7" s="4">
        <v>1</v>
      </c>
      <c r="I7" s="4">
        <v>1</v>
      </c>
      <c r="J7" s="4">
        <v>1</v>
      </c>
      <c r="K7" s="4" t="s">
        <v>30</v>
      </c>
      <c r="L7" s="4">
        <v>152</v>
      </c>
      <c r="M7" s="4">
        <v>152</v>
      </c>
      <c r="N7" s="4" t="s">
        <v>58</v>
      </c>
      <c r="O7" s="4" t="s">
        <v>41</v>
      </c>
      <c r="P7" s="4" t="s">
        <v>33</v>
      </c>
      <c r="Q7" s="4">
        <v>0</v>
      </c>
      <c r="R7" s="7">
        <v>44652</v>
      </c>
      <c r="S7" s="6">
        <v>44668</v>
      </c>
      <c r="T7" s="4" t="s">
        <v>34</v>
      </c>
      <c r="U7" s="4">
        <v>152</v>
      </c>
      <c r="V7" s="4">
        <v>0</v>
      </c>
      <c r="W7" s="4">
        <v>0</v>
      </c>
      <c r="X7" s="4" t="s">
        <v>59</v>
      </c>
      <c r="Y7" s="4" t="s">
        <v>43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44653</v>
      </c>
      <c r="G8" s="6">
        <v>44654</v>
      </c>
      <c r="H8" s="4">
        <v>1</v>
      </c>
      <c r="I8" s="4">
        <v>1</v>
      </c>
      <c r="J8" s="4">
        <v>1</v>
      </c>
      <c r="K8" s="4" t="s">
        <v>30</v>
      </c>
      <c r="L8" s="4">
        <v>101.12</v>
      </c>
      <c r="M8" s="4">
        <v>101.12</v>
      </c>
      <c r="N8" s="4" t="s">
        <v>63</v>
      </c>
      <c r="O8" s="4" t="s">
        <v>64</v>
      </c>
      <c r="P8" s="4" t="s">
        <v>33</v>
      </c>
      <c r="Q8" s="4">
        <v>0</v>
      </c>
      <c r="R8" s="7">
        <v>44653</v>
      </c>
      <c r="S8" s="6">
        <v>44669</v>
      </c>
      <c r="T8" s="4" t="s">
        <v>34</v>
      </c>
      <c r="U8" s="4">
        <v>101.12</v>
      </c>
      <c r="V8" s="4">
        <v>0</v>
      </c>
      <c r="W8" s="4">
        <v>0</v>
      </c>
      <c r="X8" s="4" t="s">
        <v>65</v>
      </c>
      <c r="Y8" s="4" t="s">
        <v>43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44653</v>
      </c>
      <c r="G9" s="6">
        <v>44654</v>
      </c>
      <c r="H9" s="4">
        <v>1</v>
      </c>
      <c r="I9" s="4">
        <v>1</v>
      </c>
      <c r="J9" s="4">
        <v>1</v>
      </c>
      <c r="K9" s="4" t="s">
        <v>30</v>
      </c>
      <c r="L9" s="4">
        <v>101.12</v>
      </c>
      <c r="M9" s="4">
        <v>101.12</v>
      </c>
      <c r="N9" s="4" t="s">
        <v>67</v>
      </c>
      <c r="O9" s="4" t="s">
        <v>64</v>
      </c>
      <c r="P9" s="4" t="s">
        <v>33</v>
      </c>
      <c r="Q9" s="4">
        <v>0</v>
      </c>
      <c r="R9" s="7">
        <v>44653</v>
      </c>
      <c r="S9" s="6">
        <v>44669</v>
      </c>
      <c r="T9" s="4" t="s">
        <v>34</v>
      </c>
      <c r="U9" s="4">
        <v>101.12</v>
      </c>
      <c r="V9" s="4">
        <v>0</v>
      </c>
      <c r="W9" s="4">
        <v>0</v>
      </c>
      <c r="X9" s="4" t="s">
        <v>43</v>
      </c>
      <c r="Y9" s="4" t="s">
        <v>43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62</v>
      </c>
      <c r="F10" s="6">
        <v>44653</v>
      </c>
      <c r="G10" s="6">
        <v>44654</v>
      </c>
      <c r="H10" s="4">
        <v>1</v>
      </c>
      <c r="I10" s="4">
        <v>1</v>
      </c>
      <c r="J10" s="4">
        <v>1</v>
      </c>
      <c r="K10" s="4" t="s">
        <v>30</v>
      </c>
      <c r="L10" s="4">
        <v>247.55</v>
      </c>
      <c r="M10" s="4">
        <v>247.55</v>
      </c>
      <c r="N10" s="4" t="s">
        <v>70</v>
      </c>
      <c r="O10" s="4" t="s">
        <v>64</v>
      </c>
      <c r="P10" s="4" t="s">
        <v>33</v>
      </c>
      <c r="Q10" s="4">
        <v>0</v>
      </c>
      <c r="R10" s="7">
        <v>44653</v>
      </c>
      <c r="S10" s="6">
        <v>44669</v>
      </c>
      <c r="T10" s="4" t="s">
        <v>34</v>
      </c>
      <c r="U10" s="4">
        <v>247.55</v>
      </c>
      <c r="V10" s="4">
        <v>0</v>
      </c>
      <c r="W10" s="4">
        <v>0</v>
      </c>
      <c r="X10" s="4" t="s">
        <v>71</v>
      </c>
      <c r="Y10" s="4" t="s">
        <v>43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69</v>
      </c>
      <c r="E11" s="4" t="s">
        <v>62</v>
      </c>
      <c r="F11" s="6">
        <v>44653</v>
      </c>
      <c r="G11" s="6">
        <v>44654</v>
      </c>
      <c r="H11" s="4">
        <v>1</v>
      </c>
      <c r="I11" s="4">
        <v>1</v>
      </c>
      <c r="J11" s="4">
        <v>1</v>
      </c>
      <c r="K11" s="4" t="s">
        <v>30</v>
      </c>
      <c r="L11" s="4">
        <v>247.55</v>
      </c>
      <c r="M11" s="4">
        <v>247.55</v>
      </c>
      <c r="N11" s="4" t="s">
        <v>70</v>
      </c>
      <c r="O11" s="4" t="s">
        <v>64</v>
      </c>
      <c r="P11" s="4" t="s">
        <v>33</v>
      </c>
      <c r="Q11" s="4">
        <v>0</v>
      </c>
      <c r="R11" s="7">
        <v>44653</v>
      </c>
      <c r="S11" s="6">
        <v>44669</v>
      </c>
      <c r="T11" s="4" t="s">
        <v>34</v>
      </c>
      <c r="U11" s="4">
        <v>247.55</v>
      </c>
      <c r="V11" s="4">
        <v>0</v>
      </c>
      <c r="W11" s="4">
        <v>0</v>
      </c>
      <c r="X11" s="4" t="s">
        <v>73</v>
      </c>
      <c r="Y11" s="4" t="s">
        <v>43</v>
      </c>
    </row>
    <row r="12" s="4" customFormat="1" spans="1:25">
      <c r="A12" s="4" t="s">
        <v>72</v>
      </c>
      <c r="B12" s="4" t="s">
        <v>26</v>
      </c>
      <c r="C12" s="4" t="s">
        <v>54</v>
      </c>
      <c r="D12" s="4" t="s">
        <v>69</v>
      </c>
      <c r="E12" s="4" t="s">
        <v>62</v>
      </c>
      <c r="F12" s="6">
        <v>44653</v>
      </c>
      <c r="G12" s="6">
        <v>44654</v>
      </c>
      <c r="H12" s="4">
        <v>1</v>
      </c>
      <c r="I12" s="4">
        <v>1</v>
      </c>
      <c r="J12" s="4">
        <v>1</v>
      </c>
      <c r="K12" s="4" t="s">
        <v>30</v>
      </c>
      <c r="L12" s="4">
        <v>-247.55</v>
      </c>
      <c r="M12" s="4">
        <v>-247.55</v>
      </c>
      <c r="N12" s="4" t="s">
        <v>70</v>
      </c>
      <c r="O12" s="4" t="s">
        <v>64</v>
      </c>
      <c r="P12" s="4" t="s">
        <v>33</v>
      </c>
      <c r="Q12" s="4">
        <v>0</v>
      </c>
      <c r="R12" s="7">
        <v>44653</v>
      </c>
      <c r="S12" s="6">
        <v>44669</v>
      </c>
      <c r="T12" s="4" t="s">
        <v>34</v>
      </c>
      <c r="U12" s="4">
        <v>-247.55</v>
      </c>
      <c r="V12" s="4">
        <v>0</v>
      </c>
      <c r="W12" s="4">
        <v>0</v>
      </c>
      <c r="X12" s="4" t="s">
        <v>73</v>
      </c>
      <c r="Y12" s="4" t="s">
        <v>43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44653</v>
      </c>
      <c r="G13" s="6">
        <v>44654</v>
      </c>
      <c r="H13" s="4">
        <v>1</v>
      </c>
      <c r="I13" s="4">
        <v>1</v>
      </c>
      <c r="J13" s="4">
        <v>1</v>
      </c>
      <c r="K13" s="4" t="s">
        <v>30</v>
      </c>
      <c r="L13" s="4">
        <v>102.74</v>
      </c>
      <c r="M13" s="4">
        <v>102.74</v>
      </c>
      <c r="N13" s="4" t="s">
        <v>77</v>
      </c>
      <c r="O13" s="4" t="s">
        <v>64</v>
      </c>
      <c r="P13" s="4" t="s">
        <v>33</v>
      </c>
      <c r="Q13" s="4">
        <v>0</v>
      </c>
      <c r="R13" s="7">
        <v>44653</v>
      </c>
      <c r="S13" s="6">
        <v>44669</v>
      </c>
      <c r="T13" s="4" t="s">
        <v>34</v>
      </c>
      <c r="U13" s="4">
        <v>102.74</v>
      </c>
      <c r="V13" s="4">
        <v>0</v>
      </c>
      <c r="W13" s="4">
        <v>0</v>
      </c>
      <c r="X13" s="4" t="s">
        <v>78</v>
      </c>
      <c r="Y13" s="4" t="s">
        <v>43</v>
      </c>
    </row>
    <row r="14" s="4" customFormat="1" spans="1:25">
      <c r="A14" s="4" t="s">
        <v>74</v>
      </c>
      <c r="B14" s="4" t="s">
        <v>26</v>
      </c>
      <c r="C14" s="4" t="s">
        <v>54</v>
      </c>
      <c r="D14" s="4" t="s">
        <v>75</v>
      </c>
      <c r="E14" s="4" t="s">
        <v>76</v>
      </c>
      <c r="F14" s="6">
        <v>44653</v>
      </c>
      <c r="G14" s="6">
        <v>44654</v>
      </c>
      <c r="H14" s="4">
        <v>1</v>
      </c>
      <c r="I14" s="4">
        <v>1</v>
      </c>
      <c r="J14" s="4">
        <v>1</v>
      </c>
      <c r="K14" s="4" t="s">
        <v>30</v>
      </c>
      <c r="L14" s="4">
        <v>-102.74</v>
      </c>
      <c r="M14" s="4">
        <v>-102.74</v>
      </c>
      <c r="N14" s="4" t="s">
        <v>77</v>
      </c>
      <c r="O14" s="4" t="s">
        <v>64</v>
      </c>
      <c r="P14" s="4" t="s">
        <v>33</v>
      </c>
      <c r="Q14" s="4">
        <v>0</v>
      </c>
      <c r="R14" s="7">
        <v>44653</v>
      </c>
      <c r="S14" s="6">
        <v>44669</v>
      </c>
      <c r="T14" s="4" t="s">
        <v>34</v>
      </c>
      <c r="U14" s="4">
        <v>-102.74</v>
      </c>
      <c r="V14" s="4">
        <v>0</v>
      </c>
      <c r="W14" s="4">
        <v>0</v>
      </c>
      <c r="X14" s="4" t="s">
        <v>78</v>
      </c>
      <c r="Y14" s="4" t="s">
        <v>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7" sqref="A17:F2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17718651495</v>
      </c>
      <c r="B2" s="6">
        <v>44651</v>
      </c>
      <c r="C2" s="6">
        <v>44652</v>
      </c>
      <c r="D2" s="4">
        <v>704.98</v>
      </c>
      <c r="E2" s="4" t="str">
        <f>VLOOKUP(A2,HOP!A:L,12,0)</f>
        <v>704.98</v>
      </c>
      <c r="F2" s="4" t="str">
        <f>VLOOKUP(A2,HOP!A:C,3,0)</f>
        <v>2484542</v>
      </c>
      <c r="G2" s="4">
        <f>D2-E2</f>
        <v>0</v>
      </c>
      <c r="H2" s="4" t="str">
        <f>$H$1&amp;F2</f>
        <v>，2484542</v>
      </c>
      <c r="I2" s="4" t="str">
        <f>VLOOKUP(A2,HOP!A:U,21,0)</f>
        <v>直连</v>
      </c>
    </row>
    <row r="3" s="4" customFormat="1" spans="1:9">
      <c r="A3" s="5">
        <v>17706473177</v>
      </c>
      <c r="B3" s="6">
        <v>44652</v>
      </c>
      <c r="C3" s="6">
        <v>44653</v>
      </c>
      <c r="D3" s="4">
        <v>213</v>
      </c>
      <c r="E3" s="4" t="str">
        <f>VLOOKUP(A3,HOP!A:L,12,0)</f>
        <v>213.00</v>
      </c>
      <c r="F3" s="4" t="str">
        <f>VLOOKUP(A3,HOP!A:C,3,0)</f>
        <v>2480184</v>
      </c>
      <c r="G3" s="4">
        <f t="shared" ref="G3:G11" si="0">D3-E3</f>
        <v>0</v>
      </c>
      <c r="H3" s="4" t="str">
        <f t="shared" ref="H3:H11" si="1">$H$1&amp;F3</f>
        <v>，2480184</v>
      </c>
      <c r="I3" s="4" t="str">
        <f>VLOOKUP(A3,HOP!A:U,21,0)</f>
        <v>直采</v>
      </c>
    </row>
    <row r="4" s="4" customFormat="1" spans="1:9">
      <c r="A4" s="5">
        <v>17736488430</v>
      </c>
      <c r="B4" s="6">
        <v>44651</v>
      </c>
      <c r="C4" s="6">
        <v>44653</v>
      </c>
      <c r="D4" s="4">
        <v>438.98</v>
      </c>
      <c r="E4" s="4" t="str">
        <f>VLOOKUP(A4,HOP!A:L,12,0)</f>
        <v>438.98</v>
      </c>
      <c r="F4" s="4" t="str">
        <f>VLOOKUP(A4,HOP!A:C,3,0)</f>
        <v>2490009</v>
      </c>
      <c r="G4" s="4">
        <f t="shared" si="0"/>
        <v>0</v>
      </c>
      <c r="H4" s="4" t="str">
        <f t="shared" si="1"/>
        <v>，2490009</v>
      </c>
      <c r="I4" s="4" t="str">
        <f>VLOOKUP(A4,HOP!A:U,21,0)</f>
        <v>直连</v>
      </c>
    </row>
    <row r="5" s="4" customFormat="1" hidden="1" spans="1:9">
      <c r="A5" s="5">
        <v>17742160950</v>
      </c>
      <c r="B5" s="6">
        <v>44652</v>
      </c>
      <c r="C5" s="6">
        <v>44653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17745658961</v>
      </c>
      <c r="B6" s="6">
        <v>44652</v>
      </c>
      <c r="C6" s="6">
        <v>44653</v>
      </c>
      <c r="D6" s="4">
        <v>152</v>
      </c>
      <c r="E6" s="4" t="str">
        <f>VLOOKUP(A6,HOP!A:L,12,0)</f>
        <v>152.00</v>
      </c>
      <c r="F6" s="4" t="str">
        <f>VLOOKUP(A6,HOP!A:C,3,0)</f>
        <v>2493584</v>
      </c>
      <c r="G6" s="4">
        <f t="shared" si="0"/>
        <v>0</v>
      </c>
      <c r="H6" s="4" t="str">
        <f t="shared" si="1"/>
        <v>，2493584</v>
      </c>
      <c r="I6" s="4" t="str">
        <f>VLOOKUP(A6,HOP!A:U,21,0)</f>
        <v>直采</v>
      </c>
    </row>
    <row r="7" s="4" customFormat="1" spans="1:9">
      <c r="A7" s="5">
        <v>17751224389</v>
      </c>
      <c r="B7" s="6">
        <v>44653</v>
      </c>
      <c r="C7" s="6">
        <v>44654</v>
      </c>
      <c r="D7" s="4">
        <v>101.12</v>
      </c>
      <c r="E7" s="4" t="str">
        <f>VLOOKUP(A7,HOP!A:L,12,0)</f>
        <v>101.12</v>
      </c>
      <c r="F7" s="4" t="str">
        <f>VLOOKUP(A7,HOP!A:C,3,0)</f>
        <v>2494171</v>
      </c>
      <c r="G7" s="4">
        <f t="shared" si="0"/>
        <v>0</v>
      </c>
      <c r="H7" s="4" t="str">
        <f t="shared" si="1"/>
        <v>，2494171</v>
      </c>
      <c r="I7" s="4" t="str">
        <f>VLOOKUP(A7,HOP!A:U,21,0)</f>
        <v>直连</v>
      </c>
    </row>
    <row r="8" s="4" customFormat="1" spans="1:9">
      <c r="A8" s="5">
        <v>17751618987</v>
      </c>
      <c r="B8" s="6">
        <v>44653</v>
      </c>
      <c r="C8" s="6">
        <v>44654</v>
      </c>
      <c r="D8" s="4">
        <v>101.12</v>
      </c>
      <c r="E8" s="4" t="str">
        <f>VLOOKUP(A8,HOP!A:L,12,0)</f>
        <v>101.12</v>
      </c>
      <c r="F8" s="4" t="str">
        <f>VLOOKUP(A8,HOP!A:C,3,0)</f>
        <v>2494303</v>
      </c>
      <c r="G8" s="4">
        <f t="shared" si="0"/>
        <v>0</v>
      </c>
      <c r="H8" s="4" t="str">
        <f t="shared" si="1"/>
        <v>，2494303</v>
      </c>
      <c r="I8" s="4" t="str">
        <f>VLOOKUP(A8,HOP!A:U,21,0)</f>
        <v>直连</v>
      </c>
    </row>
    <row r="9" s="4" customFormat="1" spans="1:9">
      <c r="A9" s="5">
        <v>17751653882</v>
      </c>
      <c r="B9" s="6">
        <v>44653</v>
      </c>
      <c r="C9" s="6">
        <v>44654</v>
      </c>
      <c r="D9" s="4">
        <v>247.55</v>
      </c>
      <c r="E9" s="4" t="str">
        <f>VLOOKUP(A9,HOP!A:L,12,0)</f>
        <v>247.55</v>
      </c>
      <c r="F9" s="4" t="str">
        <f>VLOOKUP(A9,HOP!A:C,3,0)</f>
        <v>2494319</v>
      </c>
      <c r="G9" s="4">
        <f t="shared" si="0"/>
        <v>0</v>
      </c>
      <c r="H9" s="4" t="str">
        <f t="shared" si="1"/>
        <v>，2494319</v>
      </c>
      <c r="I9" s="4" t="str">
        <f>VLOOKUP(A9,HOP!A:U,21,0)</f>
        <v>直连</v>
      </c>
    </row>
    <row r="10" s="4" customFormat="1" hidden="1" spans="1:9">
      <c r="A10" s="5">
        <v>17751668074</v>
      </c>
      <c r="B10" s="6">
        <v>44653</v>
      </c>
      <c r="C10" s="6">
        <v>44654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17752174311</v>
      </c>
      <c r="B11" s="6">
        <v>44653</v>
      </c>
      <c r="C11" s="6">
        <v>44654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3" spans="4:4">
      <c r="D13" s="4">
        <f>SUM(D2:D12)</f>
        <v>1958.75</v>
      </c>
    </row>
    <row r="17" spans="1:6">
      <c r="A17" s="4" t="s">
        <v>80</v>
      </c>
      <c r="E17" s="4">
        <v>365</v>
      </c>
      <c r="F17" s="4">
        <v>448.15</v>
      </c>
    </row>
    <row r="18" spans="1:6">
      <c r="A18" s="4" t="s">
        <v>81</v>
      </c>
      <c r="E18" s="4">
        <v>1593.75</v>
      </c>
      <c r="F18" s="4">
        <v>1956.81</v>
      </c>
    </row>
    <row r="19" spans="1:6">
      <c r="A19" s="4" t="s">
        <v>82</v>
      </c>
      <c r="E19" s="4">
        <f>SUBTOTAL(9,E17:E18)</f>
        <v>1958.75</v>
      </c>
      <c r="F19" s="4">
        <f>SUBTOTAL(9,F17:F18)</f>
        <v>2404.96</v>
      </c>
    </row>
    <row r="20" spans="1:1">
      <c r="A20" s="4" t="s">
        <v>83</v>
      </c>
    </row>
  </sheetData>
  <autoFilter ref="A1:XFD13">
    <filterColumn colId="3">
      <filters blank="1">
        <filter val="152"/>
        <filter val="101.12"/>
        <filter val="213"/>
        <filter val="247.55"/>
        <filter val="1958.75"/>
        <filter val="438.98"/>
        <filter val="704.9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</row>
    <row r="2" s="1" customFormat="1" spans="1:21">
      <c r="A2" s="3">
        <v>17751653882</v>
      </c>
      <c r="B2" s="1" t="s">
        <v>102</v>
      </c>
      <c r="C2" s="1" t="s">
        <v>103</v>
      </c>
      <c r="D2" s="1" t="s">
        <v>104</v>
      </c>
      <c r="E2" s="1" t="s">
        <v>70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17751618987</v>
      </c>
      <c r="B3" s="1" t="s">
        <v>102</v>
      </c>
      <c r="C3" s="1" t="s">
        <v>117</v>
      </c>
      <c r="D3" s="1" t="s">
        <v>118</v>
      </c>
      <c r="E3" s="1" t="s">
        <v>67</v>
      </c>
      <c r="F3" s="1" t="s">
        <v>102</v>
      </c>
      <c r="G3" s="1" t="s">
        <v>105</v>
      </c>
      <c r="H3" s="1" t="s">
        <v>106</v>
      </c>
      <c r="I3" s="1" t="s">
        <v>119</v>
      </c>
      <c r="J3" s="1" t="s">
        <v>108</v>
      </c>
      <c r="K3" s="1" t="s">
        <v>119</v>
      </c>
      <c r="L3" s="1" t="s">
        <v>119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120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17751224389</v>
      </c>
      <c r="B4" s="1" t="s">
        <v>102</v>
      </c>
      <c r="C4" s="1" t="s">
        <v>121</v>
      </c>
      <c r="D4" s="1" t="s">
        <v>118</v>
      </c>
      <c r="E4" s="1" t="s">
        <v>63</v>
      </c>
      <c r="F4" s="1" t="s">
        <v>102</v>
      </c>
      <c r="G4" s="1" t="s">
        <v>105</v>
      </c>
      <c r="H4" s="1" t="s">
        <v>106</v>
      </c>
      <c r="I4" s="1" t="s">
        <v>119</v>
      </c>
      <c r="J4" s="1" t="s">
        <v>108</v>
      </c>
      <c r="K4" s="1" t="s">
        <v>119</v>
      </c>
      <c r="L4" s="1" t="s">
        <v>119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122</v>
      </c>
      <c r="S4" s="1" t="s">
        <v>114</v>
      </c>
      <c r="T4" s="1" t="s">
        <v>115</v>
      </c>
      <c r="U4" s="1" t="s">
        <v>116</v>
      </c>
    </row>
    <row r="5" s="1" customFormat="1" spans="1:21">
      <c r="A5" s="3">
        <v>17745658961</v>
      </c>
      <c r="B5" s="1" t="s">
        <v>123</v>
      </c>
      <c r="C5" s="1" t="s">
        <v>124</v>
      </c>
      <c r="D5" s="1" t="s">
        <v>125</v>
      </c>
      <c r="E5" s="1" t="s">
        <v>58</v>
      </c>
      <c r="F5" s="1" t="s">
        <v>123</v>
      </c>
      <c r="G5" s="1" t="s">
        <v>102</v>
      </c>
      <c r="H5" s="1" t="s">
        <v>106</v>
      </c>
      <c r="I5" s="1" t="s">
        <v>126</v>
      </c>
      <c r="J5" s="1" t="s">
        <v>108</v>
      </c>
      <c r="K5" s="1" t="s">
        <v>126</v>
      </c>
      <c r="L5" s="1" t="s">
        <v>126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127</v>
      </c>
      <c r="S5" s="1" t="s">
        <v>114</v>
      </c>
      <c r="T5" s="1" t="s">
        <v>115</v>
      </c>
      <c r="U5" s="1" t="s">
        <v>128</v>
      </c>
    </row>
    <row r="6" s="1" customFormat="1" spans="1:21">
      <c r="A6" s="3">
        <v>17736488430</v>
      </c>
      <c r="B6" s="1" t="s">
        <v>129</v>
      </c>
      <c r="C6" s="1" t="s">
        <v>130</v>
      </c>
      <c r="D6" s="1" t="s">
        <v>131</v>
      </c>
      <c r="E6" s="1" t="s">
        <v>47</v>
      </c>
      <c r="F6" s="1" t="s">
        <v>132</v>
      </c>
      <c r="G6" s="1" t="s">
        <v>102</v>
      </c>
      <c r="H6" s="1" t="s">
        <v>106</v>
      </c>
      <c r="I6" s="1" t="s">
        <v>133</v>
      </c>
      <c r="J6" s="1" t="s">
        <v>108</v>
      </c>
      <c r="K6" s="1" t="s">
        <v>133</v>
      </c>
      <c r="L6" s="1" t="s">
        <v>133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134</v>
      </c>
      <c r="S6" s="1" t="s">
        <v>114</v>
      </c>
      <c r="T6" s="1" t="s">
        <v>115</v>
      </c>
      <c r="U6" s="1" t="s">
        <v>116</v>
      </c>
    </row>
    <row r="7" s="1" customFormat="1" spans="1:21">
      <c r="A7" s="3">
        <v>17718651495</v>
      </c>
      <c r="B7" s="1" t="s">
        <v>135</v>
      </c>
      <c r="C7" s="1" t="s">
        <v>136</v>
      </c>
      <c r="D7" s="1" t="s">
        <v>137</v>
      </c>
      <c r="E7" s="1" t="s">
        <v>138</v>
      </c>
      <c r="F7" s="1" t="s">
        <v>132</v>
      </c>
      <c r="G7" s="1" t="s">
        <v>123</v>
      </c>
      <c r="H7" s="1" t="s">
        <v>106</v>
      </c>
      <c r="I7" s="1" t="s">
        <v>139</v>
      </c>
      <c r="J7" s="1" t="s">
        <v>108</v>
      </c>
      <c r="K7" s="1" t="s">
        <v>139</v>
      </c>
      <c r="L7" s="1" t="s">
        <v>139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140</v>
      </c>
      <c r="S7" s="1" t="s">
        <v>114</v>
      </c>
      <c r="T7" s="1" t="s">
        <v>115</v>
      </c>
      <c r="U7" s="1" t="s">
        <v>116</v>
      </c>
    </row>
    <row r="8" s="1" customFormat="1" spans="1:21">
      <c r="A8" s="3">
        <v>17706473177</v>
      </c>
      <c r="B8" s="1" t="s">
        <v>141</v>
      </c>
      <c r="C8" s="1" t="s">
        <v>142</v>
      </c>
      <c r="D8" s="1" t="s">
        <v>143</v>
      </c>
      <c r="E8" s="1" t="s">
        <v>40</v>
      </c>
      <c r="F8" s="1" t="s">
        <v>123</v>
      </c>
      <c r="G8" s="1" t="s">
        <v>102</v>
      </c>
      <c r="H8" s="1" t="s">
        <v>106</v>
      </c>
      <c r="I8" s="1" t="s">
        <v>144</v>
      </c>
      <c r="J8" s="1" t="s">
        <v>108</v>
      </c>
      <c r="K8" s="1" t="s">
        <v>144</v>
      </c>
      <c r="L8" s="1" t="s">
        <v>144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145</v>
      </c>
      <c r="S8" s="1" t="s">
        <v>114</v>
      </c>
      <c r="T8" s="1" t="s">
        <v>115</v>
      </c>
      <c r="U8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2022-04-18T01:17:49Z</dcterms:created>
  <dcterms:modified xsi:type="dcterms:W3CDTF">2022-04-18T01:25:10Z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E51935AF765242478D92C7771A933843</vt:lpwstr>
  </property>
  <property fmtid="{D5CDD505-2E9C-101B-9397-08002B2CF9AE}" pid="3" name="KSOProductBuildVer">
    <vt:lpwstr>2052-11.1.0.11636</vt:lpwstr>
  </property>
</Properties>
</file>