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</definedName>
  </definedNames>
  <calcPr calcId="144525"/>
</workbook>
</file>

<file path=xl/sharedStrings.xml><?xml version="1.0" encoding="utf-8"?>
<sst xmlns="http://schemas.openxmlformats.org/spreadsheetml/2006/main" count="521" uniqueCount="197">
  <si>
    <t>去哪儿网酒店预付对账单</t>
  </si>
  <si>
    <t>供应商名称：</t>
  </si>
  <si>
    <t>港丰国际</t>
  </si>
  <si>
    <t>结算周期：</t>
  </si>
  <si>
    <t>2022-04-11至2022-04-17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</si>
  <si>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</si>
  <si>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</si>
  <si>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</si>
  <si>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</si>
  <si>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</si>
  <si>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</si>
  <si>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</si>
  <si>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</si>
  <si>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</si>
  <si>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</si>
  <si>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</si>
  <si>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</si>
  <si>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</si>
  <si>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</si>
  <si>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</si>
  <si>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¥10,698.00</t>
  </si>
  <si>
    <t>¥3,565.00</t>
  </si>
  <si>
    <t>¥700.00</t>
  </si>
  <si>
    <t>¥6,433.00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</si>
  <si>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</si>
  <si>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</si>
  <si>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</si>
  <si>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</si>
  <si>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</si>
  <si>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</si>
  <si>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</si>
  <si>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</si>
  <si>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</si>
  <si>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</si>
  <si>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</si>
  <si>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</si>
  <si>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</si>
  <si>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</si>
  <si>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</si>
  <si>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</si>
  <si>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</si>
  <si>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</si>
  <si>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</si>
  <si>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</si>
  <si>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</si>
  <si>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</si>
  <si>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</si>
  <si>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</si>
  <si>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</si>
  <si>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</si>
  <si>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</si>
  <si>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</si>
  <si>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</si>
  <si>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</si>
  <si>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</si>
  <si>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</si>
  <si>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</si>
  <si>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</si>
  <si>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</si>
  <si>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</si>
  <si>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</si>
  <si>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</si>
  <si>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</si>
  <si>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</si>
  <si>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</si>
  <si>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</si>
  <si>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</si>
  <si>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</si>
  <si>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</si>
  <si>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</si>
  <si>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702945900899</t>
  </si>
  <si>
    <t>2479013</t>
  </si>
  <si>
    <t>酒店预付</t>
  </si>
  <si>
    <t>否</t>
  </si>
  <si>
    <t>普通</t>
  </si>
  <si>
    <t>158552915</t>
  </si>
  <si>
    <t>乌纳世纪酒店</t>
  </si>
  <si>
    <t>1619975</t>
  </si>
  <si>
    <t>JIANG/MUQING|GUO/YUJIE</t>
  </si>
  <si>
    <t>2022-03-23</t>
  </si>
  <si>
    <t>2022-04-10</t>
  </si>
  <si>
    <t>2022-04-11</t>
  </si>
  <si>
    <t>¥704.00</t>
  </si>
  <si>
    <t>¥65.00</t>
  </si>
  <si>
    <t>¥639.00</t>
  </si>
  <si>
    <t>Junior Suite</t>
  </si>
  <si>
    <t>WEBSITE</t>
  </si>
  <si>
    <t>702962346893</t>
  </si>
  <si>
    <t>2504392</t>
  </si>
  <si>
    <t>221902769</t>
  </si>
  <si>
    <t>香港珀丽酒店</t>
  </si>
  <si>
    <t>HUANG/WEICONG</t>
  </si>
  <si>
    <t>2022-04-09</t>
  </si>
  <si>
    <t>2022-04-12</t>
  </si>
  <si>
    <t>2022-04-13</t>
  </si>
  <si>
    <t>¥390.00</t>
  </si>
  <si>
    <t>¥36.00</t>
  </si>
  <si>
    <t>¥354.00</t>
  </si>
  <si>
    <t>Deluxe Suite</t>
  </si>
  <si>
    <t>702965055268</t>
  </si>
  <si>
    <t>2506960</t>
  </si>
  <si>
    <t>158543975</t>
  </si>
  <si>
    <t>芭堤雅暹罗海岸酒店 (SHA Extra+)</t>
  </si>
  <si>
    <t>LI/GUANCUN|WANG/JUYU|LIAO/JUNPEI</t>
  </si>
  <si>
    <t>2022-04-14</t>
  </si>
  <si>
    <t>¥1,374.00</t>
  </si>
  <si>
    <t>¥135.00</t>
  </si>
  <si>
    <t>¥1,239.00</t>
  </si>
  <si>
    <t>Tropical Deluxe Room</t>
  </si>
  <si>
    <t>702967954204</t>
  </si>
  <si>
    <t>2509862</t>
  </si>
  <si>
    <t>158587982</t>
  </si>
  <si>
    <t>普吉岛宴宾雅海滩度假村 (SHA Extra Plus)</t>
  </si>
  <si>
    <t>LIU/YONG</t>
  </si>
  <si>
    <t>2022-04-15</t>
  </si>
  <si>
    <t>2022-04-17</t>
  </si>
  <si>
    <t>¥1,426.00</t>
  </si>
  <si>
    <t>2022-04-14 13:00:01</t>
  </si>
  <si>
    <t>Superior Garden Room</t>
  </si>
  <si>
    <t>702967478932</t>
  </si>
  <si>
    <t>2510452</t>
  </si>
  <si>
    <t>2022-04-18</t>
  </si>
  <si>
    <t>¥2,139.00</t>
  </si>
  <si>
    <t>2022-04-15 00:00:03</t>
  </si>
  <si>
    <t>702966280169</t>
  </si>
  <si>
    <t>2508279</t>
  </si>
  <si>
    <t>221924636</t>
  </si>
  <si>
    <t>迪拜范思哲宫殿酒店</t>
  </si>
  <si>
    <t>DAI/XIAORONG</t>
  </si>
  <si>
    <t>¥4,174.00</t>
  </si>
  <si>
    <t>¥416.00</t>
  </si>
  <si>
    <t>¥3,758.00</t>
  </si>
  <si>
    <t>deluxe room with city view (versace)</t>
  </si>
  <si>
    <t>702968731355</t>
  </si>
  <si>
    <t>2511616</t>
  </si>
  <si>
    <t>CHEN/LONG</t>
  </si>
  <si>
    <t>2022-04-16</t>
  </si>
  <si>
    <t>¥491.00</t>
  </si>
  <si>
    <t>¥48.00</t>
  </si>
  <si>
    <t>¥443.00</t>
  </si>
  <si>
    <t>合计</t>
  </si>
  <si>
    <t/>
  </si>
  <si>
    <t>¥7,133.00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</si>
  <si>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</si>
  <si>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</si>
  <si>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</si>
  <si>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</si>
  <si>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</si>
  <si>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</si>
  <si>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</si>
  <si>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</si>
  <si>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</si>
  <si>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A220419101240481</t>
  </si>
  <si>
    <t>A220419101259481</t>
  </si>
  <si>
    <r>
      <t>总计：</t>
    </r>
    <r>
      <rPr>
        <sz val="10"/>
        <rFont val="Arial"/>
        <charset val="134"/>
      </rPr>
      <t>6433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</si>
  <si>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</si>
  <si>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</si>
  <si>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</si>
  <si>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</si>
  <si>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</si>
  <si>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</si>
  <si>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</si>
  <si>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</si>
  <si>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</si>
  <si>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</si>
  <si>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</si>
  <si>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</si>
  <si>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</si>
  <si>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</si>
  <si>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</si>
  <si>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</si>
  <si>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</si>
  <si>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芭堤雅暹罗海岸酒店</t>
  </si>
  <si>
    <t>CHEN LONG</t>
  </si>
  <si>
    <t>退房日周结</t>
  </si>
  <si>
    <t>443.00</t>
  </si>
  <si>
    <t>RMB</t>
  </si>
  <si>
    <t>0</t>
  </si>
  <si>
    <t>0.00</t>
  </si>
  <si>
    <t>去哪儿直连</t>
  </si>
  <si>
    <t>31</t>
  </si>
  <si>
    <t>2022-04-15 13:06:22</t>
  </si>
  <si>
    <t>汇智国际旅游发展有限公司</t>
  </si>
  <si>
    <t>直采</t>
  </si>
  <si>
    <t>DAI XIAORONG</t>
  </si>
  <si>
    <t>3758.00</t>
  </si>
  <si>
    <t>2022-04-13 02:24:43</t>
  </si>
  <si>
    <t>直连</t>
  </si>
  <si>
    <t>LI GUANCUN,WANG JUYU,LIAO JUNPEI</t>
  </si>
  <si>
    <t>1239.00</t>
  </si>
  <si>
    <t>2022-04-13 11:58:26</t>
  </si>
  <si>
    <t>HUANG WEICONG</t>
  </si>
  <si>
    <t>354.00</t>
  </si>
  <si>
    <t>2022-04-09 17:02:33</t>
  </si>
  <si>
    <t>JIANG MUQING,GUO YUJIE</t>
  </si>
  <si>
    <t>639.00</t>
  </si>
  <si>
    <t>2022-03-23 09:49:15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</si>
</sst>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14" borderId="15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3" fillId="25" borderId="17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93</v>
      </c>
      <c r="P3" s="7" t="s">
        <v>94</v>
      </c>
      <c r="Q3" s="7"/>
      <c r="R3" s="11" t="s">
        <v>95</v>
      </c>
      <c r="S3" s="12" t="s">
        <v>19</v>
      </c>
      <c r="T3" s="7"/>
      <c r="U3" s="11" t="s">
        <v>19</v>
      </c>
      <c r="V3" s="11" t="s">
        <v>95</v>
      </c>
      <c r="W3" s="12" t="s">
        <v>96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101</v>
      </c>
      <c r="H4" s="7" t="s">
        <v>102</v>
      </c>
      <c r="I4" s="7" t="s">
        <v>77</v>
      </c>
      <c r="J4" s="7" t="s">
        <v>2</v>
      </c>
      <c r="K4" s="7" t="s">
        <v>103</v>
      </c>
      <c r="L4" s="7">
        <v>3</v>
      </c>
      <c r="M4" s="7">
        <v>1</v>
      </c>
      <c r="N4" s="7" t="s">
        <v>93</v>
      </c>
      <c r="O4" s="7" t="s">
        <v>94</v>
      </c>
      <c r="P4" s="7" t="s">
        <v>104</v>
      </c>
      <c r="Q4" s="7"/>
      <c r="R4" s="11" t="s">
        <v>105</v>
      </c>
      <c r="S4" s="12" t="s">
        <v>19</v>
      </c>
      <c r="T4" s="7"/>
      <c r="U4" s="11" t="s">
        <v>19</v>
      </c>
      <c r="V4" s="11" t="s">
        <v>105</v>
      </c>
      <c r="W4" s="12" t="s">
        <v>106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111</v>
      </c>
      <c r="H5" s="7" t="s">
        <v>112</v>
      </c>
      <c r="I5" s="7" t="s">
        <v>77</v>
      </c>
      <c r="J5" s="7" t="s">
        <v>2</v>
      </c>
      <c r="K5" s="7" t="s">
        <v>113</v>
      </c>
      <c r="L5" s="7">
        <v>1</v>
      </c>
      <c r="M5" s="7">
        <v>2</v>
      </c>
      <c r="N5" s="7" t="s">
        <v>104</v>
      </c>
      <c r="O5" s="7" t="s">
        <v>114</v>
      </c>
      <c r="P5" s="7" t="s">
        <v>115</v>
      </c>
      <c r="Q5" s="7"/>
      <c r="R5" s="11" t="s">
        <v>116</v>
      </c>
      <c r="S5" s="12" t="s">
        <v>116</v>
      </c>
      <c r="T5" s="7" t="s">
        <v>117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118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119</v>
      </c>
      <c r="B6" s="6" t="s">
        <v>120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111</v>
      </c>
      <c r="H6" s="7" t="s">
        <v>112</v>
      </c>
      <c r="I6" s="7" t="s">
        <v>77</v>
      </c>
      <c r="J6" s="7" t="s">
        <v>2</v>
      </c>
      <c r="K6" s="7" t="s">
        <v>113</v>
      </c>
      <c r="L6" s="7">
        <v>1</v>
      </c>
      <c r="M6" s="7">
        <v>3</v>
      </c>
      <c r="N6" s="7" t="s">
        <v>104</v>
      </c>
      <c r="O6" s="7" t="s">
        <v>114</v>
      </c>
      <c r="P6" s="7" t="s">
        <v>121</v>
      </c>
      <c r="Q6" s="7"/>
      <c r="R6" s="11" t="s">
        <v>122</v>
      </c>
      <c r="S6" s="12" t="s">
        <v>122</v>
      </c>
      <c r="T6" s="7" t="s">
        <v>123</v>
      </c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118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124</v>
      </c>
      <c r="B7" s="6" t="s">
        <v>125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126</v>
      </c>
      <c r="H7" s="7" t="s">
        <v>127</v>
      </c>
      <c r="I7" s="7" t="s">
        <v>77</v>
      </c>
      <c r="J7" s="7" t="s">
        <v>2</v>
      </c>
      <c r="K7" s="7" t="s">
        <v>128</v>
      </c>
      <c r="L7" s="7">
        <v>1</v>
      </c>
      <c r="M7" s="7">
        <v>2</v>
      </c>
      <c r="N7" s="7" t="s">
        <v>94</v>
      </c>
      <c r="O7" s="7" t="s">
        <v>94</v>
      </c>
      <c r="P7" s="7" t="s">
        <v>114</v>
      </c>
      <c r="Q7" s="7"/>
      <c r="R7" s="11" t="s">
        <v>129</v>
      </c>
      <c r="S7" s="12" t="s">
        <v>19</v>
      </c>
      <c r="T7" s="7"/>
      <c r="U7" s="11" t="s">
        <v>19</v>
      </c>
      <c r="V7" s="11" t="s">
        <v>129</v>
      </c>
      <c r="W7" s="12" t="s">
        <v>130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131</v>
      </c>
      <c r="AD7" t="s">
        <v>6</v>
      </c>
      <c r="AE7" t="s">
        <v>132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133</v>
      </c>
      <c r="B8" s="6" t="s">
        <v>134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101</v>
      </c>
      <c r="H8" s="7" t="s">
        <v>102</v>
      </c>
      <c r="I8" s="7" t="s">
        <v>77</v>
      </c>
      <c r="J8" s="7" t="s">
        <v>2</v>
      </c>
      <c r="K8" s="7" t="s">
        <v>135</v>
      </c>
      <c r="L8" s="7">
        <v>1</v>
      </c>
      <c r="M8" s="7">
        <v>1</v>
      </c>
      <c r="N8" s="7" t="s">
        <v>114</v>
      </c>
      <c r="O8" s="7" t="s">
        <v>114</v>
      </c>
      <c r="P8" s="7" t="s">
        <v>136</v>
      </c>
      <c r="Q8" s="7"/>
      <c r="R8" s="11" t="s">
        <v>137</v>
      </c>
      <c r="S8" s="12" t="s">
        <v>19</v>
      </c>
      <c r="T8" s="7"/>
      <c r="U8" s="11" t="s">
        <v>19</v>
      </c>
      <c r="V8" s="11" t="s">
        <v>137</v>
      </c>
      <c r="W8" s="12" t="s">
        <v>138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139</v>
      </c>
      <c r="AD8" t="s">
        <v>6</v>
      </c>
      <c r="AE8" t="s">
        <v>108</v>
      </c>
      <c r="AF8" t="s">
        <v>86</v>
      </c>
      <c r="AG8" t="s">
        <v>73</v>
      </c>
      <c r="AH8" t="s">
        <v>19</v>
      </c>
    </row>
    <row r="9" customHeight="1" spans="1:32">
      <c r="A9" s="10" t="s">
        <v>140</v>
      </c>
      <c r="B9" s="10"/>
      <c r="C9" s="10" t="s">
        <v>141</v>
      </c>
      <c r="D9" s="10"/>
      <c r="E9" s="10"/>
      <c r="F9" s="10"/>
      <c r="G9" s="10" t="s">
        <v>141</v>
      </c>
      <c r="H9" s="10" t="s">
        <v>141</v>
      </c>
      <c r="I9" s="10" t="s">
        <v>141</v>
      </c>
      <c r="J9" s="10" t="s">
        <v>141</v>
      </c>
      <c r="K9" s="10" t="s">
        <v>141</v>
      </c>
      <c r="L9" s="10" t="s">
        <v>141</v>
      </c>
      <c r="M9" s="10" t="s">
        <v>141</v>
      </c>
      <c r="N9" s="10" t="s">
        <v>141</v>
      </c>
      <c r="O9" s="10" t="s">
        <v>141</v>
      </c>
      <c r="P9" s="10" t="s">
        <v>141</v>
      </c>
      <c r="Q9" s="10"/>
      <c r="R9" s="13" t="s">
        <v>20</v>
      </c>
      <c r="S9" s="13" t="s">
        <v>21</v>
      </c>
      <c r="T9" s="10" t="s">
        <v>141</v>
      </c>
      <c r="U9" s="13"/>
      <c r="V9" s="13" t="s">
        <v>142</v>
      </c>
      <c r="W9" s="13" t="s">
        <v>22</v>
      </c>
      <c r="X9" s="13"/>
      <c r="Y9" s="13"/>
      <c r="Z9" s="13"/>
      <c r="AA9" s="10"/>
      <c r="AB9" s="13"/>
      <c r="AC9" s="10"/>
      <c r="AD9" s="10" t="s">
        <v>141</v>
      </c>
      <c r="AE9" s="10"/>
      <c r="AF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143</v>
      </c>
      <c r="B1" s="4" t="s">
        <v>144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145</v>
      </c>
      <c r="H1" s="4" t="s">
        <v>146</v>
      </c>
      <c r="I1" s="4" t="s">
        <v>13</v>
      </c>
      <c r="J1" s="4" t="s">
        <v>17</v>
      </c>
      <c r="K1" s="4" t="s">
        <v>18</v>
      </c>
      <c r="L1" s="9" t="s">
        <v>147</v>
      </c>
      <c r="M1" s="4" t="s">
        <v>148</v>
      </c>
      <c r="N1" s="4" t="s">
        <v>149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150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4" sqref="A14:C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151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639</v>
      </c>
      <c r="E2" t="str">
        <f>VLOOKUP(A2,HOP!A:L,12,0)</f>
        <v>639.00</v>
      </c>
      <c r="F2" t="str">
        <f>VLOOKUP(A2,HOP!A:C,3,0)</f>
        <v>2479013</v>
      </c>
      <c r="G2">
        <f>D2-E2</f>
        <v>0</v>
      </c>
      <c r="H2" t="str">
        <f>$H$1&amp;F2</f>
        <v>，2479013</v>
      </c>
      <c r="I2" t="str">
        <f>VLOOKUP(A2,HOP!A:U,21,0)</f>
        <v>直连</v>
      </c>
    </row>
    <row r="3" ht="14.25" customHeight="1" spans="1:9">
      <c r="A3" s="6" t="s">
        <v>87</v>
      </c>
      <c r="B3" s="7" t="s">
        <v>93</v>
      </c>
      <c r="C3" s="7" t="s">
        <v>94</v>
      </c>
      <c r="D3" s="3">
        <v>354</v>
      </c>
      <c r="E3" t="str">
        <f>VLOOKUP(A3,HOP!A:L,12,0)</f>
        <v>354.00</v>
      </c>
      <c r="F3" t="str">
        <f>VLOOKUP(A3,HOP!A:C,3,0)</f>
        <v>2504392</v>
      </c>
      <c r="G3">
        <f t="shared" ref="G3:G8" si="0">D3-E3</f>
        <v>0</v>
      </c>
      <c r="H3" t="str">
        <f t="shared" ref="H3:H8" si="1">$H$1&amp;F3</f>
        <v>，2504392</v>
      </c>
      <c r="I3" t="str">
        <f>VLOOKUP(A3,HOP!A:U,21,0)</f>
        <v>直连</v>
      </c>
    </row>
    <row r="4" ht="14.25" customHeight="1" spans="1:9">
      <c r="A4" s="6" t="s">
        <v>99</v>
      </c>
      <c r="B4" s="7" t="s">
        <v>94</v>
      </c>
      <c r="C4" s="7" t="s">
        <v>104</v>
      </c>
      <c r="D4" s="3">
        <v>1239</v>
      </c>
      <c r="E4" t="str">
        <f>VLOOKUP(A4,HOP!A:L,12,0)</f>
        <v>1239.00</v>
      </c>
      <c r="F4" t="str">
        <f>VLOOKUP(A4,HOP!A:C,3,0)</f>
        <v>2506960</v>
      </c>
      <c r="G4">
        <f t="shared" si="0"/>
        <v>0</v>
      </c>
      <c r="H4" t="str">
        <f t="shared" si="1"/>
        <v>，2506960</v>
      </c>
      <c r="I4" t="str">
        <f>VLOOKUP(A4,HOP!A:U,21,0)</f>
        <v>直采</v>
      </c>
    </row>
    <row r="5" ht="14.25" hidden="1" customHeight="1" spans="1:9">
      <c r="A5" s="6" t="s">
        <v>109</v>
      </c>
      <c r="B5" s="7" t="s">
        <v>114</v>
      </c>
      <c r="C5" s="7" t="s">
        <v>115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t="14.25" hidden="1" customHeight="1" spans="1:9">
      <c r="A6" s="6" t="s">
        <v>119</v>
      </c>
      <c r="B6" s="7" t="s">
        <v>114</v>
      </c>
      <c r="C6" s="7" t="s">
        <v>121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t="14.25" customHeight="1" spans="1:9">
      <c r="A7" s="6" t="s">
        <v>124</v>
      </c>
      <c r="B7" s="7" t="s">
        <v>94</v>
      </c>
      <c r="C7" s="7" t="s">
        <v>114</v>
      </c>
      <c r="D7" s="3">
        <v>3758</v>
      </c>
      <c r="E7" t="str">
        <f>VLOOKUP(A7,HOP!A:L,12,0)</f>
        <v>3758.00</v>
      </c>
      <c r="F7" t="str">
        <f>VLOOKUP(A7,HOP!A:C,3,0)</f>
        <v>2508279</v>
      </c>
      <c r="G7">
        <f t="shared" si="0"/>
        <v>0</v>
      </c>
      <c r="H7" t="str">
        <f t="shared" si="1"/>
        <v>，2508279</v>
      </c>
      <c r="I7" t="str">
        <f>VLOOKUP(A7,HOP!A:U,21,0)</f>
        <v>直连</v>
      </c>
    </row>
    <row r="8" ht="14.25" customHeight="1" spans="1:9">
      <c r="A8" s="6" t="s">
        <v>133</v>
      </c>
      <c r="B8" s="7" t="s">
        <v>114</v>
      </c>
      <c r="C8" s="7" t="s">
        <v>136</v>
      </c>
      <c r="D8" s="3">
        <v>443</v>
      </c>
      <c r="E8" t="str">
        <f>VLOOKUP(A8,HOP!A:L,12,0)</f>
        <v>443.00</v>
      </c>
      <c r="F8" t="str">
        <f>VLOOKUP(A8,HOP!A:C,3,0)</f>
        <v>2511616</v>
      </c>
      <c r="G8">
        <f t="shared" si="0"/>
        <v>0</v>
      </c>
      <c r="H8" t="str">
        <f t="shared" si="1"/>
        <v>，2511616</v>
      </c>
      <c r="I8" t="str">
        <f>VLOOKUP(A8,HOP!A:U,21,0)</f>
        <v>直采</v>
      </c>
    </row>
    <row r="10" spans="4:4">
      <c r="D10" s="3">
        <f>SUM(D2:D9)</f>
        <v>6433</v>
      </c>
    </row>
    <row r="11" ht="14.25" spans="4:4">
      <c r="D11" s="8" t="s">
        <v>23</v>
      </c>
    </row>
    <row r="14" spans="1:3">
      <c r="A14" t="s">
        <v>152</v>
      </c>
      <c r="C14">
        <v>1682</v>
      </c>
    </row>
    <row r="15" spans="1:3">
      <c r="A15" t="s">
        <v>153</v>
      </c>
      <c r="C15">
        <v>4751</v>
      </c>
    </row>
    <row r="16" spans="1:3">
      <c r="A16" s="5" t="s">
        <v>154</v>
      </c>
      <c r="C16">
        <f>SUBTOTAL(9,C14:C15)</f>
        <v>6433</v>
      </c>
    </row>
  </sheetData>
  <autoFilter ref="A1:I8">
    <filterColumn colId="3">
      <filters>
        <filter val="354.00"/>
        <filter val="443.00"/>
        <filter val="639.00"/>
        <filter val="1,239.00"/>
        <filter val="3,758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E13" sqref="E13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1">
      <c r="A1" s="2" t="s">
        <v>155</v>
      </c>
      <c r="B1" s="2" t="s">
        <v>156</v>
      </c>
      <c r="C1" s="2" t="s">
        <v>157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158</v>
      </c>
      <c r="I1" s="2" t="s">
        <v>159</v>
      </c>
      <c r="J1" s="2" t="s">
        <v>160</v>
      </c>
      <c r="K1" s="2" t="s">
        <v>161</v>
      </c>
      <c r="L1" s="2" t="s">
        <v>162</v>
      </c>
      <c r="M1" s="2" t="s">
        <v>163</v>
      </c>
      <c r="N1" s="2" t="s">
        <v>164</v>
      </c>
      <c r="O1" s="2" t="s">
        <v>165</v>
      </c>
      <c r="P1" s="2" t="s">
        <v>166</v>
      </c>
      <c r="Q1" s="2" t="s">
        <v>167</v>
      </c>
      <c r="R1" s="2" t="s">
        <v>168</v>
      </c>
      <c r="S1" s="2" t="s">
        <v>169</v>
      </c>
      <c r="T1" s="2" t="s">
        <v>170</v>
      </c>
      <c r="U1" s="2" t="s">
        <v>171</v>
      </c>
    </row>
    <row r="2" s="1" customFormat="1" spans="1:21">
      <c r="A2" s="1" t="s">
        <v>133</v>
      </c>
      <c r="B2" s="1" t="s">
        <v>114</v>
      </c>
      <c r="C2" s="1" t="s">
        <v>134</v>
      </c>
      <c r="D2" s="1" t="s">
        <v>172</v>
      </c>
      <c r="E2" s="1" t="s">
        <v>173</v>
      </c>
      <c r="F2" s="1" t="s">
        <v>114</v>
      </c>
      <c r="G2" s="1" t="s">
        <v>136</v>
      </c>
      <c r="H2" s="1" t="s">
        <v>174</v>
      </c>
      <c r="I2" s="1" t="s">
        <v>175</v>
      </c>
      <c r="J2" s="1" t="s">
        <v>176</v>
      </c>
      <c r="K2" s="1" t="s">
        <v>175</v>
      </c>
      <c r="L2" s="1" t="s">
        <v>175</v>
      </c>
      <c r="M2" s="1" t="s">
        <v>177</v>
      </c>
      <c r="N2" s="1" t="s">
        <v>177</v>
      </c>
      <c r="O2" s="1" t="s">
        <v>178</v>
      </c>
      <c r="P2" s="1" t="s">
        <v>179</v>
      </c>
      <c r="Q2" s="1" t="s">
        <v>180</v>
      </c>
      <c r="R2" s="1" t="s">
        <v>181</v>
      </c>
      <c r="S2" s="1" t="s">
        <v>73</v>
      </c>
      <c r="T2" s="1" t="s">
        <v>182</v>
      </c>
      <c r="U2" s="1" t="s">
        <v>183</v>
      </c>
    </row>
    <row r="3" s="1" customFormat="1" spans="1:21">
      <c r="A3" s="1" t="s">
        <v>124</v>
      </c>
      <c r="B3" s="1" t="s">
        <v>94</v>
      </c>
      <c r="C3" s="1" t="s">
        <v>125</v>
      </c>
      <c r="D3" s="1" t="s">
        <v>127</v>
      </c>
      <c r="E3" s="1" t="s">
        <v>184</v>
      </c>
      <c r="F3" s="1" t="s">
        <v>94</v>
      </c>
      <c r="G3" s="1" t="s">
        <v>114</v>
      </c>
      <c r="H3" s="1" t="s">
        <v>174</v>
      </c>
      <c r="I3" s="1" t="s">
        <v>185</v>
      </c>
      <c r="J3" s="1" t="s">
        <v>176</v>
      </c>
      <c r="K3" s="1" t="s">
        <v>185</v>
      </c>
      <c r="L3" s="1" t="s">
        <v>185</v>
      </c>
      <c r="M3" s="1" t="s">
        <v>177</v>
      </c>
      <c r="N3" s="1" t="s">
        <v>177</v>
      </c>
      <c r="O3" s="1" t="s">
        <v>178</v>
      </c>
      <c r="P3" s="1" t="s">
        <v>179</v>
      </c>
      <c r="Q3" s="1" t="s">
        <v>180</v>
      </c>
      <c r="R3" s="1" t="s">
        <v>186</v>
      </c>
      <c r="S3" s="1" t="s">
        <v>73</v>
      </c>
      <c r="T3" s="1" t="s">
        <v>182</v>
      </c>
      <c r="U3" s="1" t="s">
        <v>187</v>
      </c>
    </row>
    <row r="4" s="1" customFormat="1" spans="1:21">
      <c r="A4" s="1" t="s">
        <v>99</v>
      </c>
      <c r="B4" s="1" t="s">
        <v>93</v>
      </c>
      <c r="C4" s="1" t="s">
        <v>100</v>
      </c>
      <c r="D4" s="1" t="s">
        <v>172</v>
      </c>
      <c r="E4" s="1" t="s">
        <v>188</v>
      </c>
      <c r="F4" s="1" t="s">
        <v>94</v>
      </c>
      <c r="G4" s="1" t="s">
        <v>104</v>
      </c>
      <c r="H4" s="1" t="s">
        <v>174</v>
      </c>
      <c r="I4" s="1" t="s">
        <v>189</v>
      </c>
      <c r="J4" s="1" t="s">
        <v>176</v>
      </c>
      <c r="K4" s="1" t="s">
        <v>189</v>
      </c>
      <c r="L4" s="1" t="s">
        <v>189</v>
      </c>
      <c r="M4" s="1" t="s">
        <v>177</v>
      </c>
      <c r="N4" s="1" t="s">
        <v>177</v>
      </c>
      <c r="O4" s="1" t="s">
        <v>178</v>
      </c>
      <c r="P4" s="1" t="s">
        <v>179</v>
      </c>
      <c r="Q4" s="1" t="s">
        <v>180</v>
      </c>
      <c r="R4" s="1" t="s">
        <v>190</v>
      </c>
      <c r="S4" s="1" t="s">
        <v>73</v>
      </c>
      <c r="T4" s="1" t="s">
        <v>182</v>
      </c>
      <c r="U4" s="1" t="s">
        <v>183</v>
      </c>
    </row>
    <row r="5" s="1" customFormat="1" spans="1:21">
      <c r="A5" s="1" t="s">
        <v>87</v>
      </c>
      <c r="B5" s="1" t="s">
        <v>92</v>
      </c>
      <c r="C5" s="1" t="s">
        <v>88</v>
      </c>
      <c r="D5" s="1" t="s">
        <v>90</v>
      </c>
      <c r="E5" s="1" t="s">
        <v>191</v>
      </c>
      <c r="F5" s="1" t="s">
        <v>93</v>
      </c>
      <c r="G5" s="1" t="s">
        <v>94</v>
      </c>
      <c r="H5" s="1" t="s">
        <v>174</v>
      </c>
      <c r="I5" s="1" t="s">
        <v>192</v>
      </c>
      <c r="J5" s="1" t="s">
        <v>176</v>
      </c>
      <c r="K5" s="1" t="s">
        <v>192</v>
      </c>
      <c r="L5" s="1" t="s">
        <v>192</v>
      </c>
      <c r="M5" s="1" t="s">
        <v>177</v>
      </c>
      <c r="N5" s="1" t="s">
        <v>177</v>
      </c>
      <c r="O5" s="1" t="s">
        <v>178</v>
      </c>
      <c r="P5" s="1" t="s">
        <v>179</v>
      </c>
      <c r="Q5" s="1" t="s">
        <v>180</v>
      </c>
      <c r="R5" s="1" t="s">
        <v>193</v>
      </c>
      <c r="S5" s="1" t="s">
        <v>73</v>
      </c>
      <c r="T5" s="1" t="s">
        <v>182</v>
      </c>
      <c r="U5" s="1" t="s">
        <v>187</v>
      </c>
    </row>
    <row r="6" s="1" customFormat="1" spans="1:21">
      <c r="A6" s="1" t="s">
        <v>70</v>
      </c>
      <c r="B6" s="1" t="s">
        <v>79</v>
      </c>
      <c r="C6" s="1" t="s">
        <v>71</v>
      </c>
      <c r="D6" s="1" t="s">
        <v>76</v>
      </c>
      <c r="E6" s="1" t="s">
        <v>194</v>
      </c>
      <c r="F6" s="1" t="s">
        <v>80</v>
      </c>
      <c r="G6" s="1" t="s">
        <v>81</v>
      </c>
      <c r="H6" s="1" t="s">
        <v>174</v>
      </c>
      <c r="I6" s="1" t="s">
        <v>195</v>
      </c>
      <c r="J6" s="1" t="s">
        <v>176</v>
      </c>
      <c r="K6" s="1" t="s">
        <v>195</v>
      </c>
      <c r="L6" s="1" t="s">
        <v>195</v>
      </c>
      <c r="M6" s="1" t="s">
        <v>177</v>
      </c>
      <c r="N6" s="1" t="s">
        <v>177</v>
      </c>
      <c r="O6" s="1" t="s">
        <v>178</v>
      </c>
      <c r="P6" s="1" t="s">
        <v>179</v>
      </c>
      <c r="Q6" s="1" t="s">
        <v>180</v>
      </c>
      <c r="R6" s="1" t="s">
        <v>196</v>
      </c>
      <c r="S6" s="1" t="s">
        <v>73</v>
      </c>
      <c r="T6" s="1" t="s">
        <v>182</v>
      </c>
      <c r="U6" s="1" t="s">
        <v>187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2022-04-19T02:11:41Z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7ACEB66EFF274DE4A1E2BA547E6D90EF</vt:lpwstr>
  </property>
</Properties>
</file>