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<sst xmlns="http://schemas.openxmlformats.org/spreadsheetml/2006/main" count="221" uniqueCount="117">
  <si>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</si>
  <si>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</si>
  <si>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</si>
  <si>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</si>
  <si>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</si>
  <si>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</si>
  <si>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</si>
  <si>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</si>
  <si>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</si>
  <si>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</si>
  <si>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</si>
  <si>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</si>
  <si>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</si>
  <si>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</si>
  <si>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</si>
  <si>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</si>
  <si>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</si>
  <si>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</si>
  <si>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</si>
  <si>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</si>
  <si>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</si>
  <si>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</si>
  <si>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</si>
  <si>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</si>
  <si>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</si>
  <si>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17743064025	</t>
  </si>
  <si>
    <t>Ctrip</t>
  </si>
  <si>
    <t>正常</t>
  </si>
  <si>
    <t>[连山]清远金子山森林雪谷壮瑶度假村(82520535)</t>
  </si>
  <si>
    <t>一房一厅&lt;特价&gt;&lt;双早&gt;&lt;新高价值日历房套餐&gt;&lt;新酒店礼盒&gt;</t>
  </si>
  <si>
    <t>CNY</t>
  </si>
  <si>
    <t>张俊,赵东方</t>
  </si>
  <si>
    <t>CA363220420CNY</t>
  </si>
  <si>
    <t>未提现</t>
  </si>
  <si>
    <t>携程开票</t>
  </si>
  <si>
    <t xml:space="preserve">	</t>
  </si>
  <si>
    <t>取消</t>
  </si>
  <si>
    <t xml:space="preserve">17753658225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</si>
  <si>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</si>
  <si>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</si>
  <si>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范晓嘉</t>
  </si>
  <si>
    <t xml:space="preserve">2495340	</t>
  </si>
  <si>
    <t xml:space="preserve">687174	</t>
  </si>
  <si>
    <t xml:space="preserve">17753892991	</t>
  </si>
  <si>
    <t>[英德]英德石头酒店(78167352)</t>
  </si>
  <si>
    <t>园景双人房&lt;双人入住&gt;&lt;双早&gt;</t>
  </si>
  <si>
    <t>李凤怡</t>
  </si>
  <si>
    <t xml:space="preserve">2495531	</t>
  </si>
  <si>
    <t xml:space="preserve">acknowledge	</t>
  </si>
  <si>
    <t xml:space="preserve">17761147936	</t>
  </si>
  <si>
    <t>伴山别墅大床房&lt;大床&gt;&lt;超值特惠&gt;&lt;双人入住&gt;&lt;日历房套餐高价值&gt;&lt;双早&gt;&lt;新酒店礼盒&gt;</t>
  </si>
  <si>
    <t>欧超</t>
  </si>
  <si>
    <t xml:space="preserve">2496867	</t>
  </si>
  <si>
    <t xml:space="preserve">687256	</t>
  </si>
  <si>
    <t xml:space="preserve">17761440428	</t>
  </si>
  <si>
    <t>[梅州]梅州麓湖山酒店(67856423)</t>
  </si>
  <si>
    <t>豪华大床房&lt;大床&gt;&lt;特惠专享&gt;&lt;双人入住&gt;&lt;日历房套餐高价值&gt;&lt;无早&gt;&lt;新酒店礼盒&gt;</t>
  </si>
  <si>
    <t>陈雪琦</t>
  </si>
  <si>
    <t xml:space="preserve">2497077	</t>
  </si>
  <si>
    <t xml:space="preserve">939197	</t>
  </si>
  <si>
    <t xml:space="preserve">17762300182	</t>
  </si>
  <si>
    <t>[贵阳]贵阳溪山里酒店(77243456)</t>
  </si>
  <si>
    <t>高级大床房&lt;双人入住&gt;&lt;中宾&gt;&lt;无早&gt;</t>
  </si>
  <si>
    <t>徐驰</t>
  </si>
  <si>
    <t>，</t>
  </si>
  <si>
    <t>202204042244120021</t>
  </si>
  <si>
    <t>A220420085849481</t>
  </si>
  <si>
    <t>A220420090025481</t>
  </si>
  <si>
    <t>房集：i220420085812  368元</t>
  </si>
  <si>
    <t>CNY / HKD 当前参考汇率: 1.222393341</t>
  </si>
  <si>
    <t>总计： 2005.86 CNY/
2451.95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</si>
  <si>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</si>
  <si>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</si>
  <si>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</si>
  <si>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</si>
  <si>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</si>
  <si>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</si>
  <si>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</si>
  <si>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</si>
  <si>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</si>
  <si>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</si>
  <si>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</si>
  <si>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</si>
  <si>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</si>
  <si>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</si>
  <si>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</si>
  <si>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</si>
  <si>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</si>
  <si>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</si>
  <si>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2022-04-04</t>
  </si>
  <si>
    <t>2497077</t>
  </si>
  <si>
    <t>梅州麓湖山酒店</t>
  </si>
  <si>
    <t>2022-04-05</t>
  </si>
  <si>
    <t>退房日周结</t>
  </si>
  <si>
    <t>320.20</t>
  </si>
  <si>
    <t>RMB</t>
  </si>
  <si>
    <t>0</t>
  </si>
  <si>
    <t>0.00</t>
  </si>
  <si>
    <t>携程国内直连(DD)</t>
  </si>
  <si>
    <t>01.011249</t>
  </si>
  <si>
    <t>2022-04-04 15:16:28</t>
  </si>
  <si>
    <t>否</t>
  </si>
  <si>
    <t>汇智国际旅游发展有限公司</t>
  </si>
  <si>
    <t>Saas酒店</t>
  </si>
  <si>
    <t>2496867</t>
  </si>
  <si>
    <t>梅州客天下艺术家园酒店</t>
  </si>
  <si>
    <t>360.22</t>
  </si>
  <si>
    <t>2022-04-04 13:00:31</t>
  </si>
  <si>
    <t>直采</t>
  </si>
  <si>
    <t>2022-04-03</t>
  </si>
  <si>
    <t>2495531</t>
  </si>
  <si>
    <t>英德英石园石头酒店</t>
  </si>
  <si>
    <t>237.00</t>
  </si>
  <si>
    <t>2022-04-03 13:30:34</t>
  </si>
  <si>
    <t>2495340</t>
  </si>
  <si>
    <t>720.44</t>
  </si>
  <si>
    <t>2022-04-03 11:16:37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</si>
</sst>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44654</v>
      </c>
      <c r="G2" s="6">
        <v>44656</v>
      </c>
      <c r="H2" s="4">
        <v>2</v>
      </c>
      <c r="I2" s="4">
        <v>2</v>
      </c>
      <c r="J2" s="4">
        <v>4</v>
      </c>
      <c r="K2" s="4" t="s">
        <v>30</v>
      </c>
      <c r="L2" s="4">
        <v>2192</v>
      </c>
      <c r="M2" s="4">
        <v>2192</v>
      </c>
      <c r="N2" s="4" t="s">
        <v>31</v>
      </c>
      <c r="O2" s="4" t="s">
        <v>32</v>
      </c>
      <c r="P2" s="4" t="s">
        <v>33</v>
      </c>
      <c r="Q2" s="4">
        <v>0</v>
      </c>
      <c r="R2" s="8">
        <v>44651</v>
      </c>
      <c r="S2" s="6">
        <v>44671</v>
      </c>
      <c r="T2" s="4" t="s">
        <v>34</v>
      </c>
      <c r="U2" s="4">
        <v>2192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44654</v>
      </c>
      <c r="G3" s="6">
        <v>44656</v>
      </c>
      <c r="H3" s="4">
        <v>2</v>
      </c>
      <c r="I3" s="4">
        <v>2</v>
      </c>
      <c r="J3" s="4">
        <v>4</v>
      </c>
      <c r="K3" s="4" t="s">
        <v>30</v>
      </c>
      <c r="L3" s="4">
        <v>-2192</v>
      </c>
      <c r="M3" s="4">
        <v>-2192</v>
      </c>
      <c r="N3" s="4" t="s">
        <v>31</v>
      </c>
      <c r="O3" s="4" t="s">
        <v>32</v>
      </c>
      <c r="P3" s="4" t="s">
        <v>33</v>
      </c>
      <c r="Q3" s="4">
        <v>0</v>
      </c>
      <c r="R3" s="8">
        <v>44651</v>
      </c>
      <c r="S3" s="6">
        <v>44671</v>
      </c>
      <c r="T3" s="4" t="s">
        <v>34</v>
      </c>
      <c r="U3" s="4">
        <v>-2192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44654</v>
      </c>
      <c r="G4" s="6">
        <v>44656</v>
      </c>
      <c r="H4" s="4">
        <v>1</v>
      </c>
      <c r="I4" s="4">
        <v>2</v>
      </c>
      <c r="J4" s="4">
        <v>2</v>
      </c>
      <c r="K4" s="4" t="s">
        <v>30</v>
      </c>
      <c r="L4" s="4">
        <v>720.44</v>
      </c>
      <c r="M4" s="4">
        <v>720.44</v>
      </c>
      <c r="N4" s="4" t="s">
        <v>40</v>
      </c>
      <c r="O4" s="4" t="s">
        <v>32</v>
      </c>
      <c r="P4" s="4" t="s">
        <v>33</v>
      </c>
      <c r="Q4" s="4">
        <v>0</v>
      </c>
      <c r="R4" s="8">
        <v>44654</v>
      </c>
      <c r="S4" s="6">
        <v>44671</v>
      </c>
      <c r="T4" s="4" t="s">
        <v>34</v>
      </c>
      <c r="U4" s="4">
        <v>720.44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44655</v>
      </c>
      <c r="G5" s="6">
        <v>44656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46</v>
      </c>
      <c r="O5" s="4" t="s">
        <v>32</v>
      </c>
      <c r="P5" s="4" t="s">
        <v>33</v>
      </c>
      <c r="Q5" s="4">
        <v>0</v>
      </c>
      <c r="R5" s="8">
        <v>44654</v>
      </c>
      <c r="S5" s="6">
        <v>44671</v>
      </c>
      <c r="T5" s="4" t="s">
        <v>34</v>
      </c>
      <c r="U5" s="4">
        <v>237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50</v>
      </c>
      <c r="F6" s="6">
        <v>44655</v>
      </c>
      <c r="G6" s="6">
        <v>44656</v>
      </c>
      <c r="H6" s="4">
        <v>1</v>
      </c>
      <c r="I6" s="4">
        <v>1</v>
      </c>
      <c r="J6" s="4">
        <v>1</v>
      </c>
      <c r="K6" s="4" t="s">
        <v>30</v>
      </c>
      <c r="L6" s="4">
        <v>360.22</v>
      </c>
      <c r="M6" s="4">
        <v>360.22</v>
      </c>
      <c r="N6" s="4" t="s">
        <v>51</v>
      </c>
      <c r="O6" s="4" t="s">
        <v>32</v>
      </c>
      <c r="P6" s="4" t="s">
        <v>33</v>
      </c>
      <c r="Q6" s="4">
        <v>0</v>
      </c>
      <c r="R6" s="8">
        <v>44655</v>
      </c>
      <c r="S6" s="6">
        <v>44671</v>
      </c>
      <c r="T6" s="4" t="s">
        <v>34</v>
      </c>
      <c r="U6" s="4">
        <v>360.22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44655</v>
      </c>
      <c r="G7" s="6">
        <v>44656</v>
      </c>
      <c r="H7" s="4">
        <v>1</v>
      </c>
      <c r="I7" s="4">
        <v>1</v>
      </c>
      <c r="J7" s="4">
        <v>1</v>
      </c>
      <c r="K7" s="4" t="s">
        <v>30</v>
      </c>
      <c r="L7" s="4">
        <v>320.2</v>
      </c>
      <c r="M7" s="4">
        <v>320.2</v>
      </c>
      <c r="N7" s="4" t="s">
        <v>57</v>
      </c>
      <c r="O7" s="4" t="s">
        <v>32</v>
      </c>
      <c r="P7" s="4" t="s">
        <v>33</v>
      </c>
      <c r="Q7" s="4">
        <v>0</v>
      </c>
      <c r="R7" s="8">
        <v>44655</v>
      </c>
      <c r="S7" s="6">
        <v>44671</v>
      </c>
      <c r="T7" s="4" t="s">
        <v>34</v>
      </c>
      <c r="U7" s="4">
        <v>320.2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44655</v>
      </c>
      <c r="G8" s="6">
        <v>44656</v>
      </c>
      <c r="H8" s="4">
        <v>1</v>
      </c>
      <c r="I8" s="4">
        <v>1</v>
      </c>
      <c r="J8" s="4">
        <v>1</v>
      </c>
      <c r="K8" s="4" t="s">
        <v>30</v>
      </c>
      <c r="L8" s="4">
        <v>368</v>
      </c>
      <c r="M8" s="4">
        <v>368</v>
      </c>
      <c r="N8" s="4" t="s">
        <v>63</v>
      </c>
      <c r="O8" s="4" t="s">
        <v>32</v>
      </c>
      <c r="P8" s="4" t="s">
        <v>33</v>
      </c>
      <c r="Q8" s="4">
        <v>0</v>
      </c>
      <c r="R8" s="8">
        <v>44655</v>
      </c>
      <c r="S8" s="6">
        <v>44671</v>
      </c>
      <c r="T8" s="4" t="s">
        <v>34</v>
      </c>
      <c r="U8" s="4">
        <v>368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3" sqref="A13:F17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hidden="1" spans="1:9">
      <c r="A2" s="5">
        <v>17743064025</v>
      </c>
      <c r="B2" s="6">
        <v>44654</v>
      </c>
      <c r="C2" s="6">
        <v>44656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17753658225</v>
      </c>
      <c r="B3" s="6">
        <v>44654</v>
      </c>
      <c r="C3" s="6">
        <v>44656</v>
      </c>
      <c r="D3" s="4">
        <v>720.44</v>
      </c>
      <c r="E3" s="4" t="str">
        <f>VLOOKUP(A3,HOP!A:L,12,0)</f>
        <v>720.44</v>
      </c>
      <c r="F3" s="4" t="str">
        <f>VLOOKUP(A3,HOP!A:C,3,0)</f>
        <v>2495340</v>
      </c>
      <c r="G3" s="4">
        <f>D3-E3</f>
        <v>0</v>
      </c>
      <c r="H3" s="4" t="str">
        <f>$H$1&amp;F3</f>
        <v>，2495340</v>
      </c>
      <c r="I3" s="4" t="str">
        <f>VLOOKUP(A3,HOP!A:U,21,0)</f>
        <v>直采</v>
      </c>
    </row>
    <row r="4" s="4" customFormat="1" spans="1:9">
      <c r="A4" s="5">
        <v>17753892991</v>
      </c>
      <c r="B4" s="6">
        <v>44655</v>
      </c>
      <c r="C4" s="6">
        <v>44656</v>
      </c>
      <c r="D4" s="4">
        <v>237</v>
      </c>
      <c r="E4" s="4" t="str">
        <f>VLOOKUP(A4,HOP!A:L,12,0)</f>
        <v>237.00</v>
      </c>
      <c r="F4" s="4" t="str">
        <f>VLOOKUP(A4,HOP!A:C,3,0)</f>
        <v>2495531</v>
      </c>
      <c r="G4" s="4">
        <f>D4-E4</f>
        <v>0</v>
      </c>
      <c r="H4" s="4" t="str">
        <f>$H$1&amp;F4</f>
        <v>，2495531</v>
      </c>
      <c r="I4" s="4" t="str">
        <f>VLOOKUP(A4,HOP!A:U,21,0)</f>
        <v>直采</v>
      </c>
    </row>
    <row r="5" s="4" customFormat="1" spans="1:9">
      <c r="A5" s="5">
        <v>17761147936</v>
      </c>
      <c r="B5" s="6">
        <v>44655</v>
      </c>
      <c r="C5" s="6">
        <v>44656</v>
      </c>
      <c r="D5" s="4">
        <v>360.22</v>
      </c>
      <c r="E5" s="4" t="str">
        <f>VLOOKUP(A5,HOP!A:L,12,0)</f>
        <v>360.22</v>
      </c>
      <c r="F5" s="4" t="str">
        <f>VLOOKUP(A5,HOP!A:C,3,0)</f>
        <v>2496867</v>
      </c>
      <c r="G5" s="4">
        <f>D5-E5</f>
        <v>0</v>
      </c>
      <c r="H5" s="4" t="str">
        <f>$H$1&amp;F5</f>
        <v>，2496867</v>
      </c>
      <c r="I5" s="4" t="str">
        <f>VLOOKUP(A5,HOP!A:U,21,0)</f>
        <v>直采</v>
      </c>
    </row>
    <row r="6" s="4" customFormat="1" spans="1:9">
      <c r="A6" s="5">
        <v>17761440428</v>
      </c>
      <c r="B6" s="6">
        <v>44655</v>
      </c>
      <c r="C6" s="6">
        <v>44656</v>
      </c>
      <c r="D6" s="4">
        <v>320.2</v>
      </c>
      <c r="E6" s="4" t="str">
        <f>VLOOKUP(A6,HOP!A:L,12,0)</f>
        <v>320.20</v>
      </c>
      <c r="F6" s="4" t="str">
        <f>VLOOKUP(A6,HOP!A:C,3,0)</f>
        <v>2497077</v>
      </c>
      <c r="G6" s="4">
        <f>D6-E6</f>
        <v>0</v>
      </c>
      <c r="H6" s="4" t="str">
        <f>$H$1&amp;F6</f>
        <v>，2497077</v>
      </c>
      <c r="I6" s="4" t="str">
        <f>VLOOKUP(A6,HOP!A:U,21,0)</f>
        <v>Saas酒店</v>
      </c>
    </row>
    <row r="7" s="4" customFormat="1" hidden="1" spans="1:10">
      <c r="A7" s="5">
        <v>17762300182</v>
      </c>
      <c r="B7" s="6">
        <v>44655</v>
      </c>
      <c r="C7" s="6">
        <v>44656</v>
      </c>
      <c r="D7" s="4">
        <v>368</v>
      </c>
      <c r="E7" s="7">
        <v>368</v>
      </c>
      <c r="F7" s="9" t="s">
        <v>65</v>
      </c>
      <c r="G7" s="4">
        <f>D7-E7</f>
        <v>0</v>
      </c>
      <c r="H7" s="4" t="str">
        <f>$H$1&amp;F7</f>
        <v>，202204042244120021</v>
      </c>
      <c r="I7" s="4" t="e">
        <f>VLOOKUP(A7,HOP!A:U,21,0)</f>
        <v>#N/A</v>
      </c>
      <c r="J7" s="4">
        <v>4.4</v>
      </c>
    </row>
    <row r="9" spans="4:4">
      <c r="D9" s="4">
        <f>SUM(D2:D8)</f>
        <v>2005.86</v>
      </c>
    </row>
    <row r="13" spans="1:6">
      <c r="A13" s="4" t="s">
        <v>66</v>
      </c>
      <c r="E13" s="4">
        <v>1317.66</v>
      </c>
      <c r="F13" s="4">
        <v>1610.7</v>
      </c>
    </row>
    <row r="14" spans="1:6">
      <c r="A14" s="4" t="s">
        <v>67</v>
      </c>
      <c r="E14" s="4">
        <v>320.2</v>
      </c>
      <c r="F14" s="4">
        <v>391.41</v>
      </c>
    </row>
    <row r="15" spans="1:6">
      <c r="A15" s="4" t="s">
        <v>68</v>
      </c>
      <c r="E15" s="4">
        <v>368</v>
      </c>
      <c r="F15" s="4">
        <v>449.84</v>
      </c>
    </row>
    <row r="16" spans="1:6">
      <c r="A16" s="4" t="s">
        <v>69</v>
      </c>
      <c r="E16" s="4">
        <f>SUBTOTAL(9,E13:E15)</f>
        <v>2005.86</v>
      </c>
      <c r="F16" s="4">
        <f>SUBTOTAL(9,F13:F15)</f>
        <v>2451.95</v>
      </c>
    </row>
    <row r="17" spans="1:1">
      <c r="A17" s="4" t="s">
        <v>70</v>
      </c>
    </row>
  </sheetData>
  <autoFilter ref="A1:XFD17">
    <filterColumn colId="3">
      <filters blank="1">
        <filter val="320.2"/>
        <filter val="360.22"/>
        <filter val="720.44"/>
        <filter val="2005.86"/>
        <filter val="237"/>
        <filter val="368"/>
      </filters>
    </filterColumn>
    <filterColumn colId="8">
      <filters blank="1">
        <filter val="直采"/>
        <filter val="Saas酒店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35" sqref="E35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17761440428</v>
      </c>
      <c r="B2" s="1" t="s">
        <v>89</v>
      </c>
      <c r="C2" s="1" t="s">
        <v>90</v>
      </c>
      <c r="D2" s="1" t="s">
        <v>91</v>
      </c>
      <c r="E2" s="1" t="s">
        <v>57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17761147936</v>
      </c>
      <c r="B3" s="1" t="s">
        <v>89</v>
      </c>
      <c r="C3" s="1" t="s">
        <v>104</v>
      </c>
      <c r="D3" s="1" t="s">
        <v>105</v>
      </c>
      <c r="E3" s="1" t="s">
        <v>51</v>
      </c>
      <c r="F3" s="1" t="s">
        <v>89</v>
      </c>
      <c r="G3" s="1" t="s">
        <v>92</v>
      </c>
      <c r="H3" s="1" t="s">
        <v>93</v>
      </c>
      <c r="I3" s="1" t="s">
        <v>106</v>
      </c>
      <c r="J3" s="1" t="s">
        <v>95</v>
      </c>
      <c r="K3" s="1" t="s">
        <v>106</v>
      </c>
      <c r="L3" s="1" t="s">
        <v>106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108</v>
      </c>
    </row>
    <row r="4" s="1" customFormat="1" spans="1:21">
      <c r="A4" s="3">
        <v>17753892991</v>
      </c>
      <c r="B4" s="1" t="s">
        <v>109</v>
      </c>
      <c r="C4" s="1" t="s">
        <v>110</v>
      </c>
      <c r="D4" s="1" t="s">
        <v>111</v>
      </c>
      <c r="E4" s="1" t="s">
        <v>46</v>
      </c>
      <c r="F4" s="1" t="s">
        <v>89</v>
      </c>
      <c r="G4" s="1" t="s">
        <v>92</v>
      </c>
      <c r="H4" s="1" t="s">
        <v>93</v>
      </c>
      <c r="I4" s="1" t="s">
        <v>112</v>
      </c>
      <c r="J4" s="1" t="s">
        <v>95</v>
      </c>
      <c r="K4" s="1" t="s">
        <v>112</v>
      </c>
      <c r="L4" s="1" t="s">
        <v>112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113</v>
      </c>
      <c r="S4" s="1" t="s">
        <v>101</v>
      </c>
      <c r="T4" s="1" t="s">
        <v>102</v>
      </c>
      <c r="U4" s="1" t="s">
        <v>108</v>
      </c>
    </row>
    <row r="5" s="1" customFormat="1" spans="1:21">
      <c r="A5" s="3">
        <v>17753658225</v>
      </c>
      <c r="B5" s="1" t="s">
        <v>109</v>
      </c>
      <c r="C5" s="1" t="s">
        <v>114</v>
      </c>
      <c r="D5" s="1" t="s">
        <v>105</v>
      </c>
      <c r="E5" s="1" t="s">
        <v>40</v>
      </c>
      <c r="F5" s="1" t="s">
        <v>109</v>
      </c>
      <c r="G5" s="1" t="s">
        <v>92</v>
      </c>
      <c r="H5" s="1" t="s">
        <v>93</v>
      </c>
      <c r="I5" s="1" t="s">
        <v>115</v>
      </c>
      <c r="J5" s="1" t="s">
        <v>95</v>
      </c>
      <c r="K5" s="1" t="s">
        <v>115</v>
      </c>
      <c r="L5" s="1" t="s">
        <v>115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116</v>
      </c>
      <c r="S5" s="1" t="s">
        <v>101</v>
      </c>
      <c r="T5" s="1" t="s">
        <v>102</v>
      </c>
      <c r="U5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2022-04-20T00:48:27Z</dcterms:created>
  <dcterms:modified xsi:type="dcterms:W3CDTF">2022-04-20T00:59:11Z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889012BA4AC44513B650ED67514BAF49</vt:lpwstr>
  </property>
  <property fmtid="{D5CDD505-2E9C-101B-9397-08002B2CF9AE}" pid="3" name="KSOProductBuildVer">
    <vt:lpwstr>2052-11.1.0.11636</vt:lpwstr>
  </property>
</Properties>
</file>