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<sst xmlns="http://schemas.openxmlformats.org/spreadsheetml/2006/main" count="500" uniqueCount="181">
  <si>
    <t>去哪儿网酒店预付对账单</t>
  </si>
  <si>
    <t>供应商名称：</t>
  </si>
  <si>
    <t>遇见时光</t>
  </si>
  <si>
    <t>结算周期：</t>
  </si>
  <si>
    <t>2022-04-19至2022-04-20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</si>
  <si>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</si>
  <si>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</si>
  <si>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</si>
  <si>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</si>
  <si>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</si>
  <si>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</si>
  <si>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</si>
  <si>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</si>
  <si>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</si>
  <si>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</si>
  <si>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</si>
  <si>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</si>
  <si>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</si>
  <si>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</si>
  <si>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</si>
  <si>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¥768.00</t>
  </si>
  <si>
    <t>¥104.00</t>
  </si>
  <si>
    <t>¥664.00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</si>
  <si>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</si>
  <si>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</si>
  <si>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</si>
  <si>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</si>
  <si>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</si>
  <si>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</si>
  <si>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</si>
  <si>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</si>
  <si>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</si>
  <si>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</si>
  <si>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</si>
  <si>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</si>
  <si>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</si>
  <si>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</si>
  <si>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</si>
  <si>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</si>
  <si>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</si>
  <si>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</si>
  <si>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</si>
  <si>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</si>
  <si>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</si>
  <si>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</si>
  <si>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</si>
  <si>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</si>
  <si>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</si>
  <si>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</si>
  <si>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</si>
  <si>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</si>
  <si>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</si>
  <si>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</si>
  <si>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</si>
  <si>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</si>
  <si>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</si>
  <si>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</si>
  <si>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</si>
  <si>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</si>
  <si>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</si>
  <si>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</si>
  <si>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</si>
  <si>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</si>
  <si>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</si>
  <si>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</si>
  <si>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</si>
  <si>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</si>
  <si>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</si>
  <si>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</si>
  <si>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102972667290</t>
  </si>
  <si>
    <t>酒店预付</t>
  </si>
  <si>
    <t>否</t>
  </si>
  <si>
    <t>普通</t>
  </si>
  <si>
    <t>294438691</t>
  </si>
  <si>
    <t>格林豪泰智选酒店(兰州市西客站兰州中心店)</t>
  </si>
  <si>
    <t>1616855</t>
  </si>
  <si>
    <t>王文静</t>
  </si>
  <si>
    <t>2022-04-19</t>
  </si>
  <si>
    <t>2022-04-20</t>
  </si>
  <si>
    <t>¥155.00</t>
  </si>
  <si>
    <t>¥21.00</t>
  </si>
  <si>
    <t>¥134.00</t>
  </si>
  <si>
    <t>大床房</t>
  </si>
  <si>
    <t>WEBSITE</t>
  </si>
  <si>
    <t>102972902986</t>
  </si>
  <si>
    <t>293480626</t>
  </si>
  <si>
    <t>安庆卓悦城市酒店</t>
  </si>
  <si>
    <t>梁红贺</t>
  </si>
  <si>
    <t>¥14.00</t>
  </si>
  <si>
    <t>¥90.00</t>
  </si>
  <si>
    <t>轻奢舒适大床房</t>
  </si>
  <si>
    <t>102972976000</t>
  </si>
  <si>
    <t>288757774</t>
  </si>
  <si>
    <t>锦岚主题养生酒店(临沂大学城长途汽车站店)</t>
  </si>
  <si>
    <t>柯泽庆</t>
  </si>
  <si>
    <t>¥101.00</t>
  </si>
  <si>
    <t>¥87.00</t>
  </si>
  <si>
    <t>浪漫圆床房</t>
  </si>
  <si>
    <t>102972117163</t>
  </si>
  <si>
    <t>294436684</t>
  </si>
  <si>
    <t>格林豪泰智选酒店(乐安县政府店)</t>
  </si>
  <si>
    <t>危志鹏</t>
  </si>
  <si>
    <t>¥202.00</t>
  </si>
  <si>
    <t>¥27.00</t>
  </si>
  <si>
    <t>¥175.00</t>
  </si>
  <si>
    <t>商务双床房</t>
  </si>
  <si>
    <t>102972184203</t>
  </si>
  <si>
    <t>417368882</t>
  </si>
  <si>
    <t>简阳逸居酒店</t>
  </si>
  <si>
    <t>李泽鑫</t>
  </si>
  <si>
    <t>¥82.00</t>
  </si>
  <si>
    <t>¥11.00</t>
  </si>
  <si>
    <t>¥71.00</t>
  </si>
  <si>
    <t>单间</t>
  </si>
  <si>
    <t>102972195984</t>
  </si>
  <si>
    <t>286758913</t>
  </si>
  <si>
    <t>贝壳酒店(龙南龙翔国际领秀苑店)</t>
  </si>
  <si>
    <t>董建军</t>
  </si>
  <si>
    <t>¥124.00</t>
  </si>
  <si>
    <t>¥17.00</t>
  </si>
  <si>
    <t>¥107.00</t>
  </si>
  <si>
    <t>时尚大床房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</si>
  <si>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</si>
  <si>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</si>
  <si>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</si>
  <si>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</si>
  <si>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</si>
  <si>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</si>
  <si>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</si>
  <si>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</si>
  <si>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</si>
  <si>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</si>
  <si>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</si>
  <si>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A220421094321481</t>
  </si>
  <si>
    <r>
      <t>总计：</t>
    </r>
    <r>
      <rPr>
        <sz val="10"/>
        <rFont val="Arial"/>
        <charset val="134"/>
      </rPr>
      <t>664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</si>
  <si>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</si>
  <si>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</si>
  <si>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</si>
  <si>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</si>
  <si>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</si>
  <si>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</si>
  <si>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</si>
  <si>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</si>
  <si>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</si>
  <si>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</si>
  <si>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</si>
  <si>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</si>
  <si>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</si>
  <si>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</si>
  <si>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</si>
  <si>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</si>
  <si>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</si>
  <si>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2518321</t>
  </si>
  <si>
    <t>--</t>
  </si>
  <si>
    <t>90.00</t>
  </si>
  <si>
    <t>RMB</t>
  </si>
  <si>
    <t>0</t>
  </si>
  <si>
    <t>0.00</t>
  </si>
  <si>
    <t>龙卷风国内直连</t>
  </si>
  <si>
    <t>2213</t>
  </si>
  <si>
    <t>2022-04-19 22:31:17</t>
  </si>
  <si>
    <t>汇智国际旅游发展有限公司</t>
  </si>
  <si>
    <t>直连</t>
  </si>
  <si>
    <t>2518210</t>
  </si>
  <si>
    <t>贝壳酒店（赣州龙南龙翔国际领秀苑店）</t>
  </si>
  <si>
    <t>107.00</t>
  </si>
  <si>
    <t>2022-04-19 20:08:10</t>
  </si>
  <si>
    <t>2518169</t>
  </si>
  <si>
    <t>71.00</t>
  </si>
  <si>
    <t>2022-04-19 19:26:13</t>
  </si>
  <si>
    <t>2518035</t>
  </si>
  <si>
    <t>格林豪泰智选酒店(兰州市西客站兰州中心智选酒店)</t>
  </si>
  <si>
    <t>134.00</t>
  </si>
  <si>
    <t>2022-04-19 18:00:53</t>
  </si>
  <si>
    <t>2517937</t>
  </si>
  <si>
    <t>175.00</t>
  </si>
  <si>
    <t>2022-04-19 17:05:54</t>
  </si>
  <si>
    <t>2517305</t>
  </si>
  <si>
    <t>临沂锦岚主题养生酒店</t>
  </si>
  <si>
    <t>87.00</t>
  </si>
  <si>
    <t>2022-04-19 09:13:04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</si>
</sst>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1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21</v>
      </c>
      <c r="S3" s="12" t="s">
        <v>19</v>
      </c>
      <c r="T3" s="7"/>
      <c r="U3" s="11" t="s">
        <v>19</v>
      </c>
      <c r="V3" s="11" t="s">
        <v>21</v>
      </c>
      <c r="W3" s="12" t="s">
        <v>88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91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92</v>
      </c>
      <c r="H4" s="7" t="s">
        <v>93</v>
      </c>
      <c r="I4" s="7" t="s">
        <v>75</v>
      </c>
      <c r="J4" s="7" t="s">
        <v>2</v>
      </c>
      <c r="K4" s="7" t="s">
        <v>94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88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118</v>
      </c>
      <c r="S7" s="12" t="s">
        <v>19</v>
      </c>
      <c r="T7" s="7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83</v>
      </c>
      <c r="AG7" t="s">
        <v>71</v>
      </c>
      <c r="AH7" t="s">
        <v>19</v>
      </c>
    </row>
    <row r="8" customHeight="1" spans="1:32">
      <c r="A8" s="10" t="s">
        <v>122</v>
      </c>
      <c r="B8" s="10"/>
      <c r="C8" s="10" t="s">
        <v>123</v>
      </c>
      <c r="D8" s="10"/>
      <c r="E8" s="10"/>
      <c r="F8" s="10"/>
      <c r="G8" s="10" t="s">
        <v>123</v>
      </c>
      <c r="H8" s="10" t="s">
        <v>123</v>
      </c>
      <c r="I8" s="10" t="s">
        <v>123</v>
      </c>
      <c r="J8" s="10" t="s">
        <v>123</v>
      </c>
      <c r="K8" s="10" t="s">
        <v>123</v>
      </c>
      <c r="L8" s="10" t="s">
        <v>123</v>
      </c>
      <c r="M8" s="10" t="s">
        <v>123</v>
      </c>
      <c r="N8" s="10" t="s">
        <v>123</v>
      </c>
      <c r="O8" s="10" t="s">
        <v>123</v>
      </c>
      <c r="P8" s="10" t="s">
        <v>123</v>
      </c>
      <c r="Q8" s="10"/>
      <c r="R8" s="13" t="s">
        <v>20</v>
      </c>
      <c r="S8" s="13" t="s">
        <v>19</v>
      </c>
      <c r="T8" s="10" t="s">
        <v>123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123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9" t="s">
        <v>128</v>
      </c>
      <c r="M1" s="4" t="s">
        <v>129</v>
      </c>
      <c r="N1" s="4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134</v>
      </c>
      <c r="E2" t="str">
        <f>VLOOKUP(A2,HOP!A:L,12,0)</f>
        <v>134.00</v>
      </c>
      <c r="F2" t="str">
        <f>VLOOKUP(A2,HOP!A:C,3,0)</f>
        <v>2518035</v>
      </c>
      <c r="G2">
        <f>D2-E2</f>
        <v>0</v>
      </c>
      <c r="H2" t="str">
        <f>$H$1&amp;F2</f>
        <v>，2518035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90</v>
      </c>
      <c r="E3" t="str">
        <f>VLOOKUP(A3,HOP!A:L,12,0)</f>
        <v>90.00</v>
      </c>
      <c r="F3" t="str">
        <f>VLOOKUP(A3,HOP!A:C,3,0)</f>
        <v>2518321</v>
      </c>
      <c r="G3">
        <f>D3-E3</f>
        <v>0</v>
      </c>
      <c r="H3" t="str">
        <f>$H$1&amp;F3</f>
        <v>，2518321</v>
      </c>
      <c r="I3" t="str">
        <f>VLOOKUP(A3,HOP!A:U,21,0)</f>
        <v>直连</v>
      </c>
    </row>
    <row r="4" ht="14.25" customHeight="1" spans="1:9">
      <c r="A4" s="6" t="s">
        <v>91</v>
      </c>
      <c r="B4" s="7" t="s">
        <v>77</v>
      </c>
      <c r="C4" s="7" t="s">
        <v>78</v>
      </c>
      <c r="D4" s="3">
        <v>87</v>
      </c>
      <c r="E4" t="str">
        <f>VLOOKUP(A4,HOP!A:L,12,0)</f>
        <v>87.00</v>
      </c>
      <c r="F4" t="str">
        <f>VLOOKUP(A4,HOP!A:C,3,0)</f>
        <v>2517305</v>
      </c>
      <c r="G4">
        <f>D4-E4</f>
        <v>0</v>
      </c>
      <c r="H4" t="str">
        <f>$H$1&amp;F4</f>
        <v>，2517305</v>
      </c>
      <c r="I4" t="str">
        <f>VLOOKUP(A4,HOP!A:U,21,0)</f>
        <v>直连</v>
      </c>
    </row>
    <row r="5" ht="14.25" customHeight="1" spans="1:9">
      <c r="A5" s="6" t="s">
        <v>98</v>
      </c>
      <c r="B5" s="7" t="s">
        <v>77</v>
      </c>
      <c r="C5" s="7" t="s">
        <v>78</v>
      </c>
      <c r="D5" s="3">
        <v>175</v>
      </c>
      <c r="E5" t="str">
        <f>VLOOKUP(A5,HOP!A:L,12,0)</f>
        <v>175.00</v>
      </c>
      <c r="F5" t="str">
        <f>VLOOKUP(A5,HOP!A:C,3,0)</f>
        <v>2517937</v>
      </c>
      <c r="G5">
        <f>D5-E5</f>
        <v>0</v>
      </c>
      <c r="H5" t="str">
        <f>$H$1&amp;F5</f>
        <v>，2517937</v>
      </c>
      <c r="I5" t="str">
        <f>VLOOKUP(A5,HOP!A:U,21,0)</f>
        <v>直连</v>
      </c>
    </row>
    <row r="6" ht="14.25" customHeight="1" spans="1:9">
      <c r="A6" s="6" t="s">
        <v>106</v>
      </c>
      <c r="B6" s="7" t="s">
        <v>77</v>
      </c>
      <c r="C6" s="7" t="s">
        <v>78</v>
      </c>
      <c r="D6" s="3">
        <v>71</v>
      </c>
      <c r="E6" t="str">
        <f>VLOOKUP(A6,HOP!A:L,12,0)</f>
        <v>71.00</v>
      </c>
      <c r="F6" t="str">
        <f>VLOOKUP(A6,HOP!A:C,3,0)</f>
        <v>2518169</v>
      </c>
      <c r="G6">
        <f>D6-E6</f>
        <v>0</v>
      </c>
      <c r="H6" t="str">
        <f>$H$1&amp;F6</f>
        <v>，2518169</v>
      </c>
      <c r="I6" t="str">
        <f>VLOOKUP(A6,HOP!A:U,21,0)</f>
        <v>直连</v>
      </c>
    </row>
    <row r="7" ht="14.25" customHeight="1" spans="1:9">
      <c r="A7" s="6" t="s">
        <v>114</v>
      </c>
      <c r="B7" s="7" t="s">
        <v>77</v>
      </c>
      <c r="C7" s="7" t="s">
        <v>78</v>
      </c>
      <c r="D7" s="3">
        <v>107</v>
      </c>
      <c r="E7" t="str">
        <f>VLOOKUP(A7,HOP!A:L,12,0)</f>
        <v>107.00</v>
      </c>
      <c r="F7" t="str">
        <f>VLOOKUP(A7,HOP!A:C,3,0)</f>
        <v>2518210</v>
      </c>
      <c r="G7">
        <f>D7-E7</f>
        <v>0</v>
      </c>
      <c r="H7" t="str">
        <f>$H$1&amp;F7</f>
        <v>，2518210</v>
      </c>
      <c r="I7" t="str">
        <f>VLOOKUP(A7,HOP!A:U,21,0)</f>
        <v>直连</v>
      </c>
    </row>
    <row r="9" spans="4:4">
      <c r="D9" s="3">
        <f>SUM(D2:D8)</f>
        <v>664</v>
      </c>
    </row>
    <row r="10" ht="14.25" spans="4:4">
      <c r="D10" s="8" t="s">
        <v>22</v>
      </c>
    </row>
    <row r="14" spans="1:1">
      <c r="A14" t="s">
        <v>133</v>
      </c>
    </row>
    <row r="15" spans="1:1">
      <c r="A15" s="5" t="s">
        <v>134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1" t="s">
        <v>84</v>
      </c>
      <c r="B2" s="1" t="s">
        <v>77</v>
      </c>
      <c r="C2" s="1" t="s">
        <v>152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71</v>
      </c>
      <c r="T2" s="1" t="s">
        <v>161</v>
      </c>
      <c r="U2" s="1" t="s">
        <v>162</v>
      </c>
    </row>
    <row r="3" s="1" customFormat="1" spans="1:21">
      <c r="A3" s="1" t="s">
        <v>114</v>
      </c>
      <c r="B3" s="1" t="s">
        <v>77</v>
      </c>
      <c r="C3" s="1" t="s">
        <v>163</v>
      </c>
      <c r="D3" s="1" t="s">
        <v>164</v>
      </c>
      <c r="E3" s="1" t="s">
        <v>117</v>
      </c>
      <c r="F3" s="1" t="s">
        <v>77</v>
      </c>
      <c r="G3" s="1" t="s">
        <v>78</v>
      </c>
      <c r="H3" s="1" t="s">
        <v>153</v>
      </c>
      <c r="I3" s="1" t="s">
        <v>165</v>
      </c>
      <c r="J3" s="1" t="s">
        <v>155</v>
      </c>
      <c r="K3" s="1" t="s">
        <v>165</v>
      </c>
      <c r="L3" s="1" t="s">
        <v>165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166</v>
      </c>
      <c r="S3" s="1" t="s">
        <v>71</v>
      </c>
      <c r="T3" s="1" t="s">
        <v>161</v>
      </c>
      <c r="U3" s="1" t="s">
        <v>162</v>
      </c>
    </row>
    <row r="4" s="1" customFormat="1" spans="1:21">
      <c r="A4" s="1" t="s">
        <v>106</v>
      </c>
      <c r="B4" s="1" t="s">
        <v>77</v>
      </c>
      <c r="C4" s="1" t="s">
        <v>167</v>
      </c>
      <c r="D4" s="1" t="s">
        <v>108</v>
      </c>
      <c r="E4" s="1" t="s">
        <v>109</v>
      </c>
      <c r="F4" s="1" t="s">
        <v>77</v>
      </c>
      <c r="G4" s="1" t="s">
        <v>78</v>
      </c>
      <c r="H4" s="1" t="s">
        <v>153</v>
      </c>
      <c r="I4" s="1" t="s">
        <v>168</v>
      </c>
      <c r="J4" s="1" t="s">
        <v>155</v>
      </c>
      <c r="K4" s="1" t="s">
        <v>168</v>
      </c>
      <c r="L4" s="1" t="s">
        <v>168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169</v>
      </c>
      <c r="S4" s="1" t="s">
        <v>71</v>
      </c>
      <c r="T4" s="1" t="s">
        <v>161</v>
      </c>
      <c r="U4" s="1" t="s">
        <v>162</v>
      </c>
    </row>
    <row r="5" s="1" customFormat="1" spans="1:21">
      <c r="A5" s="1" t="s">
        <v>69</v>
      </c>
      <c r="B5" s="1" t="s">
        <v>77</v>
      </c>
      <c r="C5" s="1" t="s">
        <v>170</v>
      </c>
      <c r="D5" s="1" t="s">
        <v>171</v>
      </c>
      <c r="E5" s="1" t="s">
        <v>76</v>
      </c>
      <c r="F5" s="1" t="s">
        <v>77</v>
      </c>
      <c r="G5" s="1" t="s">
        <v>78</v>
      </c>
      <c r="H5" s="1" t="s">
        <v>153</v>
      </c>
      <c r="I5" s="1" t="s">
        <v>172</v>
      </c>
      <c r="J5" s="1" t="s">
        <v>155</v>
      </c>
      <c r="K5" s="1" t="s">
        <v>172</v>
      </c>
      <c r="L5" s="1" t="s">
        <v>172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173</v>
      </c>
      <c r="S5" s="1" t="s">
        <v>71</v>
      </c>
      <c r="T5" s="1" t="s">
        <v>161</v>
      </c>
      <c r="U5" s="1" t="s">
        <v>162</v>
      </c>
    </row>
    <row r="6" s="1" customFormat="1" spans="1:21">
      <c r="A6" s="1" t="s">
        <v>98</v>
      </c>
      <c r="B6" s="1" t="s">
        <v>77</v>
      </c>
      <c r="C6" s="1" t="s">
        <v>174</v>
      </c>
      <c r="D6" s="1" t="s">
        <v>100</v>
      </c>
      <c r="E6" s="1" t="s">
        <v>101</v>
      </c>
      <c r="F6" s="1" t="s">
        <v>77</v>
      </c>
      <c r="G6" s="1" t="s">
        <v>78</v>
      </c>
      <c r="H6" s="1" t="s">
        <v>153</v>
      </c>
      <c r="I6" s="1" t="s">
        <v>175</v>
      </c>
      <c r="J6" s="1" t="s">
        <v>155</v>
      </c>
      <c r="K6" s="1" t="s">
        <v>175</v>
      </c>
      <c r="L6" s="1" t="s">
        <v>175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176</v>
      </c>
      <c r="S6" s="1" t="s">
        <v>71</v>
      </c>
      <c r="T6" s="1" t="s">
        <v>161</v>
      </c>
      <c r="U6" s="1" t="s">
        <v>162</v>
      </c>
    </row>
    <row r="7" s="1" customFormat="1" spans="1:21">
      <c r="A7" s="1" t="s">
        <v>91</v>
      </c>
      <c r="B7" s="1" t="s">
        <v>77</v>
      </c>
      <c r="C7" s="1" t="s">
        <v>177</v>
      </c>
      <c r="D7" s="1" t="s">
        <v>178</v>
      </c>
      <c r="E7" s="1" t="s">
        <v>94</v>
      </c>
      <c r="F7" s="1" t="s">
        <v>77</v>
      </c>
      <c r="G7" s="1" t="s">
        <v>78</v>
      </c>
      <c r="H7" s="1" t="s">
        <v>153</v>
      </c>
      <c r="I7" s="1" t="s">
        <v>179</v>
      </c>
      <c r="J7" s="1" t="s">
        <v>155</v>
      </c>
      <c r="K7" s="1" t="s">
        <v>179</v>
      </c>
      <c r="L7" s="1" t="s">
        <v>179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180</v>
      </c>
      <c r="S7" s="1" t="s">
        <v>71</v>
      </c>
      <c r="T7" s="1" t="s">
        <v>161</v>
      </c>
      <c r="U7" s="1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2022-04-21T01:41:15Z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0006DA162FC84F63A37EF5EBAFBB6BA0</vt:lpwstr>
  </property>
</Properties>
</file>