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<sst xmlns="http://schemas.openxmlformats.org/spreadsheetml/2006/main" count="288" uniqueCount="136">
  <si>
    <t>去哪儿网酒店预付对账单</t>
  </si>
  <si>
    <t>供应商名称：</t>
  </si>
  <si>
    <t>遇见时光</t>
  </si>
  <si>
    <t>结算周期：</t>
  </si>
  <si>
    <t>2022-04-20至2022-04-21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</si>
  <si>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</si>
  <si>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</si>
  <si>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</si>
  <si>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</si>
  <si>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</si>
  <si>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</si>
  <si>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</si>
  <si>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</si>
  <si>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</si>
  <si>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</si>
  <si>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</si>
  <si>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</si>
  <si>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</si>
  <si>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</si>
  <si>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</si>
  <si>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¥1,607.00</t>
  </si>
  <si>
    <t>¥211.00</t>
  </si>
  <si>
    <t>¥1,396.00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</si>
  <si>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</si>
  <si>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</si>
  <si>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</si>
  <si>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</si>
  <si>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</si>
  <si>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</si>
  <si>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</si>
  <si>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</si>
  <si>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</si>
  <si>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</si>
  <si>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</si>
  <si>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</si>
  <si>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</si>
  <si>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</si>
  <si>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</si>
  <si>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</si>
  <si>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</si>
  <si>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</si>
  <si>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</si>
  <si>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</si>
  <si>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</si>
  <si>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</si>
  <si>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</si>
  <si>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</si>
  <si>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</si>
  <si>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</si>
  <si>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</si>
  <si>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</si>
  <si>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</si>
  <si>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</si>
  <si>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</si>
  <si>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</si>
  <si>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</si>
  <si>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</si>
  <si>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</si>
  <si>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</si>
  <si>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</si>
  <si>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</si>
  <si>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</si>
  <si>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</si>
  <si>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</si>
  <si>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</si>
  <si>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</si>
  <si>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</si>
  <si>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</si>
  <si>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</si>
  <si>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102973065753</t>
  </si>
  <si>
    <t>酒店预付</t>
  </si>
  <si>
    <t>否</t>
  </si>
  <si>
    <t>普通</t>
  </si>
  <si>
    <t>266559275</t>
  </si>
  <si>
    <t>锦江之星(九江火车站沃尔玛店)</t>
  </si>
  <si>
    <t>1616855</t>
  </si>
  <si>
    <t>李学周</t>
  </si>
  <si>
    <t>2022-04-20</t>
  </si>
  <si>
    <t>2022-04-21</t>
  </si>
  <si>
    <t>¥132.00</t>
  </si>
  <si>
    <t>¥18.00</t>
  </si>
  <si>
    <t>¥114.00</t>
  </si>
  <si>
    <t>商务房(c)</t>
  </si>
  <si>
    <t>WEBSITE</t>
  </si>
  <si>
    <t>102973494555</t>
  </si>
  <si>
    <t>266549945</t>
  </si>
  <si>
    <t>成都希尔顿酒店</t>
  </si>
  <si>
    <t>陈宏宇</t>
  </si>
  <si>
    <t>¥1,475.00</t>
  </si>
  <si>
    <t>¥193.00</t>
  </si>
  <si>
    <t>¥1,282.00</t>
  </si>
  <si>
    <t>豪华套房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</si>
  <si>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</si>
  <si>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</si>
  <si>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</si>
  <si>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</si>
  <si>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</si>
  <si>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</si>
  <si>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</si>
  <si>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</si>
  <si>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</si>
  <si>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</si>
  <si>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</si>
  <si>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A220422100627481</t>
  </si>
  <si>
    <r>
      <t>总计：</t>
    </r>
    <r>
      <rPr>
        <sz val="10"/>
        <rFont val="Arial"/>
        <charset val="134"/>
      </rPr>
      <t>1396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</si>
  <si>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</si>
  <si>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</si>
  <si>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</si>
  <si>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</si>
  <si>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</si>
  <si>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</si>
  <si>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</si>
  <si>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</si>
  <si>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</si>
  <si>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</si>
  <si>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</si>
  <si>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</si>
  <si>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</si>
  <si>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</si>
  <si>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</si>
  <si>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</si>
  <si>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</si>
  <si>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2518728</t>
  </si>
  <si>
    <t>--</t>
  </si>
  <si>
    <t>114.00</t>
  </si>
  <si>
    <t>RMB</t>
  </si>
  <si>
    <t>0</t>
  </si>
  <si>
    <t>0.00</t>
  </si>
  <si>
    <t>龙卷风国内直连</t>
  </si>
  <si>
    <t>2213</t>
  </si>
  <si>
    <t>2022-04-20 14:32:12</t>
  </si>
  <si>
    <t>汇智国际旅游发展有限公司</t>
  </si>
  <si>
    <t>直连</t>
  </si>
  <si>
    <t>2518568</t>
  </si>
  <si>
    <t>1282.00</t>
  </si>
  <si>
    <t>2022-04-20 12:32:55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</si>
</sst>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114</v>
      </c>
      <c r="E2" t="str">
        <f>VLOOKUP(A2,HOP!A:L,12,0)</f>
        <v>114.00</v>
      </c>
      <c r="F2" t="str">
        <f>VLOOKUP(A2,HOP!A:C,3,0)</f>
        <v>2518728</v>
      </c>
      <c r="G2">
        <f>D2-E2</f>
        <v>0</v>
      </c>
      <c r="H2" t="str">
        <f>$H$1&amp;F2</f>
        <v>，2518728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1282</v>
      </c>
      <c r="E3" t="str">
        <f>VLOOKUP(A3,HOP!A:L,12,0)</f>
        <v>1282.00</v>
      </c>
      <c r="F3" t="str">
        <f>VLOOKUP(A3,HOP!A:C,3,0)</f>
        <v>2518568</v>
      </c>
      <c r="G3">
        <f>D3-E3</f>
        <v>0</v>
      </c>
      <c r="H3" t="str">
        <f>$H$1&amp;F3</f>
        <v>，2518568</v>
      </c>
      <c r="I3" t="str">
        <f>VLOOKUP(A3,HOP!A:U,21,0)</f>
        <v>直连</v>
      </c>
    </row>
    <row r="5" spans="4:4">
      <c r="D5" s="3">
        <f>SUM(D2:D4)</f>
        <v>1396</v>
      </c>
    </row>
    <row r="6" ht="14.25" spans="4:4">
      <c r="D6" s="8" t="s">
        <v>22</v>
      </c>
    </row>
    <row r="10" spans="1:1">
      <c r="A10" t="s">
        <v>103</v>
      </c>
    </row>
    <row r="11" spans="1:1">
      <c r="A11" s="5" t="s">
        <v>104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69</v>
      </c>
      <c r="B2" s="1" t="s">
        <v>77</v>
      </c>
      <c r="C2" s="1" t="s">
        <v>122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71</v>
      </c>
      <c r="T2" s="1" t="s">
        <v>131</v>
      </c>
      <c r="U2" s="1" t="s">
        <v>132</v>
      </c>
    </row>
    <row r="3" s="1" customFormat="1" spans="1:21">
      <c r="A3" s="1" t="s">
        <v>84</v>
      </c>
      <c r="B3" s="1" t="s">
        <v>77</v>
      </c>
      <c r="C3" s="1" t="s">
        <v>133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123</v>
      </c>
      <c r="I3" s="1" t="s">
        <v>134</v>
      </c>
      <c r="J3" s="1" t="s">
        <v>125</v>
      </c>
      <c r="K3" s="1" t="s">
        <v>134</v>
      </c>
      <c r="L3" s="1" t="s">
        <v>134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135</v>
      </c>
      <c r="S3" s="1" t="s">
        <v>71</v>
      </c>
      <c r="T3" s="1" t="s">
        <v>131</v>
      </c>
      <c r="U3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2022-04-22T02:04:27Z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C5A5291528FB43998AB971E489FCC82A</vt:lpwstr>
  </property>
</Properties>
</file>