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<sst xmlns="http://schemas.openxmlformats.org/spreadsheetml/2006/main" count="558" uniqueCount="258">
  <si>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</si>
  <si>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</si>
  <si>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</si>
  <si>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</si>
  <si>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</si>
  <si>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</si>
  <si>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</si>
  <si>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</si>
  <si>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</si>
  <si>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</si>
  <si>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</si>
  <si>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</si>
  <si>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</si>
  <si>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</si>
  <si>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</si>
  <si>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</si>
  <si>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</si>
  <si>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</si>
  <si>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</si>
  <si>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</si>
  <si>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</si>
  <si>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</si>
  <si>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</si>
  <si>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</si>
  <si>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</si>
  <si>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17642263657	</t>
  </si>
  <si>
    <t>Ctrip</t>
  </si>
  <si>
    <t>正常</t>
  </si>
  <si>
    <t>[Castle]飞龙旅馆(The Dragon Hotel)(55413973)</t>
  </si>
  <si>
    <t>标准双床房, 2 张单人床&lt;2人入住&gt;&lt;不退款&gt;&lt;早餐&gt;</t>
  </si>
  <si>
    <t>HKD</t>
  </si>
  <si>
    <t>Murphy/Derek Denis</t>
  </si>
  <si>
    <t>CA13030220422HKD</t>
  </si>
  <si>
    <t>未提现</t>
  </si>
  <si>
    <t>携程开票</t>
  </si>
  <si>
    <t xml:space="preserve">2465579	</t>
  </si>
  <si>
    <t xml:space="preserve">6033067|1908177007	</t>
  </si>
  <si>
    <t xml:space="preserve">17708994391	</t>
  </si>
  <si>
    <t>[巴黎]贝尔塔酒店(Belta Hotel)(55290431)</t>
  </si>
  <si>
    <t>双人床房&lt;2人入住&gt;&lt;不退款&gt;</t>
  </si>
  <si>
    <t>Bradley/Keelyn Elizabeth</t>
  </si>
  <si>
    <t xml:space="preserve">	</t>
  </si>
  <si>
    <t xml:space="preserve">17718913063	</t>
  </si>
  <si>
    <t>[萨尼奇]维多利亚红狮套房酒店(Red Lion Inn and Suites Victoria)(77371984)</t>
  </si>
  <si>
    <t>2大床房带开放式厨房&lt;2人入住&gt;&lt;不退款&gt;</t>
  </si>
  <si>
    <t>Lee/Duyeol</t>
  </si>
  <si>
    <t xml:space="preserve">2484668	</t>
  </si>
  <si>
    <t xml:space="preserve">9466125	</t>
  </si>
  <si>
    <t xml:space="preserve">17735399386	</t>
  </si>
  <si>
    <t>[里斯本]里斯本广场酒店 - 传承酒店集团(Hotel Lisboa Plaza, a Lisbon Heritage Collection)(60480637)</t>
  </si>
  <si>
    <t>标准房(小型)&lt;2人入住&gt;&lt;不退款&gt;&lt;早餐&gt;</t>
  </si>
  <si>
    <t>Manolache/Liviu</t>
  </si>
  <si>
    <t xml:space="preserve">2489201	</t>
  </si>
  <si>
    <t xml:space="preserve">20088027	</t>
  </si>
  <si>
    <t xml:space="preserve">17764055772	</t>
  </si>
  <si>
    <t>[昌迪加尔]泰姬昌迪格酒店(Taj Chandigarh)(77366261)</t>
  </si>
  <si>
    <t>高级房, 1 张特大床, 花园景观&lt;2人入住&gt;&lt;不退款&gt;&lt;早餐&gt;</t>
  </si>
  <si>
    <t>Panghal/Japesh</t>
  </si>
  <si>
    <t xml:space="preserve">75699SC081052	</t>
  </si>
  <si>
    <t xml:space="preserve">17771541860	</t>
  </si>
  <si>
    <t>[维也纳]丹尼尔维也纳酒店(Hotel Daniel Vienna)(55270553)</t>
  </si>
  <si>
    <t>全景房&lt;2人入住&gt;&lt;不退款&gt;</t>
  </si>
  <si>
    <t>Meier/Shari,Arteaga/Ricardo</t>
  </si>
  <si>
    <t xml:space="preserve">107388859	</t>
  </si>
  <si>
    <t xml:space="preserve">17789134417	</t>
  </si>
  <si>
    <t>[纽约]纽约中央凯悦大酒店(Hyatt Grand Central New York)(55862047)</t>
  </si>
  <si>
    <t>豪华特大床房&lt;2人入住&gt;&lt;不退款&gt;</t>
  </si>
  <si>
    <t>Cheng/Kaiai,Tian/Jialin</t>
  </si>
  <si>
    <t xml:space="preserve">2506180	</t>
  </si>
  <si>
    <t xml:space="preserve">54419943	</t>
  </si>
  <si>
    <t xml:space="preserve">17803852900	</t>
  </si>
  <si>
    <t>[瓜卢流斯]多马尼酒店(Hotel Domani)(89920102)</t>
  </si>
  <si>
    <t>标准双人间&lt;2人入住&gt;&lt;不退款&gt;&lt;早餐&gt;</t>
  </si>
  <si>
    <t>Brandt poli/Paulo gabriel,mattos Carvalho/Fernanda Caroline</t>
  </si>
  <si>
    <t xml:space="preserve">2511475	</t>
  </si>
  <si>
    <t xml:space="preserve">785371734	</t>
  </si>
  <si>
    <t xml:space="preserve">17804582118	</t>
  </si>
  <si>
    <t>[苏梅岛]苏梅岛宴宾雅度假村(SHA Plus+)(Impiana Resort Chaweng Noi, Koh Samui (SHA Plus+))(55639619)</t>
  </si>
  <si>
    <t>高级房&lt;不退款&gt;&lt;2人入住&gt;</t>
  </si>
  <si>
    <t>ruflair/heinz</t>
  </si>
  <si>
    <t xml:space="preserve">EXP-1926070130	</t>
  </si>
  <si>
    <t xml:space="preserve">17806432190	</t>
  </si>
  <si>
    <t>[芝加哥]河畔酒店(River Hotel)(70393690)</t>
  </si>
  <si>
    <t>经典房（1张大床）&lt;2人入住&gt;&lt;不退款&gt;</t>
  </si>
  <si>
    <t>RAO/YICHEN</t>
  </si>
  <si>
    <t xml:space="preserve">58328SC089052	</t>
  </si>
  <si>
    <t xml:space="preserve">17811962634	</t>
  </si>
  <si>
    <t>[拉沙佩勒－圣梅曼]西奥尔良 - 圣梅曼礼拜堂普瑞米尔经典酒店(Premiere Classe Orleans Ouest - La Chapelle St Mesmin)(70790042)</t>
  </si>
  <si>
    <t>标准大床房&lt;2人入住&gt;&lt;不退款&gt;</t>
  </si>
  <si>
    <t>VALENTIN/Paule</t>
  </si>
  <si>
    <t xml:space="preserve">2514308	</t>
  </si>
  <si>
    <t xml:space="preserve">33692UC000767	</t>
  </si>
  <si>
    <t xml:space="preserve">17811994853	</t>
  </si>
  <si>
    <t>[波恩]列诺努集团酒店(Collegium Leoninum)(55321200)</t>
  </si>
  <si>
    <t>标准房&lt;2人入住&gt;&lt;不退款&gt;&lt;早餐&gt;</t>
  </si>
  <si>
    <t>CHAIB-GALLI/CLEMENT HENRI,LYU/ZONGWEI</t>
  </si>
  <si>
    <t xml:space="preserve">2514329	</t>
  </si>
  <si>
    <t xml:space="preserve">107947491	</t>
  </si>
  <si>
    <t xml:space="preserve">17813429786	</t>
  </si>
  <si>
    <t>[胡志明市]西贡中心铂尔曼酒店(Pullman Saigon Centre)(55270481)</t>
  </si>
  <si>
    <t>行政特大床房&lt;2人入住&gt;&lt;不退款&gt;&lt;早餐&gt;</t>
  </si>
  <si>
    <t>Lindberg/Timo Otto</t>
  </si>
  <si>
    <t xml:space="preserve">acknowledge	</t>
  </si>
  <si>
    <t xml:space="preserve">17814041791	</t>
  </si>
  <si>
    <t>[安曼]安曼罗塔纳酒店(Amman Rotana)(55321064)</t>
  </si>
  <si>
    <t>经典客房(双人床或双床)&lt;2人入住&gt;&lt;不退款&gt;</t>
  </si>
  <si>
    <t>EWAIDA/TAREQ,Ewaida/Mona</t>
  </si>
  <si>
    <t xml:space="preserve">17814046552	</t>
  </si>
  <si>
    <t>[迪拜]迪拜瑞汉金罗塔纳玫瑰酒店(Rose Rayhaan by Rotana Dubai)(70391888)</t>
  </si>
  <si>
    <t>天空经典房&lt;2人入住&gt;&lt;不退款&gt;&lt;早餐&gt;</t>
  </si>
  <si>
    <t>Magrachev/Yan</t>
  </si>
  <si>
    <t xml:space="preserve">27452940	</t>
  </si>
  <si>
    <t xml:space="preserve">16815184715	</t>
  </si>
  <si>
    <t>赔款</t>
  </si>
  <si>
    <t>[劳德代尔堡]劳德代尔堡海滩威斯汀度假酒店(The Westin Fort Lauderdale Beach Resort)(46053022)</t>
  </si>
  <si>
    <t>传统客房（1张特大床）&lt;不退款&gt;&lt;2人入住&gt;</t>
  </si>
  <si>
    <t>Shafer/Samuel</t>
  </si>
  <si>
    <t xml:space="preserve">2302306	</t>
  </si>
  <si>
    <t xml:space="preserve">17677488346	</t>
  </si>
  <si>
    <t>[威斯敏斯特城]索帕丁顿酒店(So Paddington Hotel)(46053022)</t>
  </si>
  <si>
    <t>双人床房&lt;不退款&gt;&lt;2人入住&gt;</t>
  </si>
  <si>
    <t>Worsley/Peter</t>
  </si>
  <si>
    <t xml:space="preserve">2473602	</t>
  </si>
  <si>
    <t>，</t>
  </si>
  <si>
    <t>本期扣款2389元</t>
  </si>
  <si>
    <t>本期扣款540元</t>
  </si>
  <si>
    <t xml:space="preserve"> 28896 HKD</t>
  </si>
  <si>
    <t>A220422100246481</t>
  </si>
  <si>
    <t>总计：28896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</si>
  <si>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</si>
  <si>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</si>
  <si>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</si>
  <si>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</si>
  <si>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</si>
  <si>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</si>
  <si>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</si>
  <si>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</si>
  <si>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</si>
  <si>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</si>
  <si>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</si>
  <si>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</si>
  <si>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</si>
  <si>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</si>
  <si>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</si>
  <si>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</si>
  <si>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</si>
  <si>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</si>
  <si>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2022-04-18</t>
  </si>
  <si>
    <t>2515711</t>
  </si>
  <si>
    <t>迪拜瑞汉金罗塔纳玫瑰酒店</t>
  </si>
  <si>
    <t>Magrachev Yan</t>
  </si>
  <si>
    <t>2022-04-19</t>
  </si>
  <si>
    <t>退房日周结</t>
  </si>
  <si>
    <t>1484.19</t>
  </si>
  <si>
    <t>1824.00</t>
  </si>
  <si>
    <t>0</t>
  </si>
  <si>
    <t>0.00</t>
  </si>
  <si>
    <t>携程汇智国际直连</t>
  </si>
  <si>
    <t>925</t>
  </si>
  <si>
    <t>2022-04-18 06:47:56</t>
  </si>
  <si>
    <t>否</t>
  </si>
  <si>
    <t>汇智国际旅游发展有限公司</t>
  </si>
  <si>
    <t>直连</t>
  </si>
  <si>
    <t>2515702</t>
  </si>
  <si>
    <t>安曼罗塔纳酒店</t>
  </si>
  <si>
    <t>EWAIDA TAREQ,Ewaida Mona</t>
  </si>
  <si>
    <t>939.01</t>
  </si>
  <si>
    <t>1154.00</t>
  </si>
  <si>
    <t>2022-04-18 06:12:09</t>
  </si>
  <si>
    <t>2022-04-17</t>
  </si>
  <si>
    <t>2515313</t>
  </si>
  <si>
    <t>西贡中心铂尔曼酒店</t>
  </si>
  <si>
    <t>Lindberg Timo Otto</t>
  </si>
  <si>
    <t>822.65</t>
  </si>
  <si>
    <t>1011.00</t>
  </si>
  <si>
    <t>2022-04-17 20:19:36</t>
  </si>
  <si>
    <t>2514329</t>
  </si>
  <si>
    <t>列诺努集团酒店</t>
  </si>
  <si>
    <t>CHAIB-GALLI CLEMENT HENRI,LYU ZONGWEI</t>
  </si>
  <si>
    <t>702.22</t>
  </si>
  <si>
    <t>863.00</t>
  </si>
  <si>
    <t>2022-04-17 04:39:14</t>
  </si>
  <si>
    <t>2514308</t>
  </si>
  <si>
    <t>西奥尔良 - 圣梅曼礼拜堂普瑞米尔经典酒店</t>
  </si>
  <si>
    <t>VALENTIN Paule</t>
  </si>
  <si>
    <t>265.27</t>
  </si>
  <si>
    <t>326.00</t>
  </si>
  <si>
    <t>2022-04-17 03:19:07</t>
  </si>
  <si>
    <t>2022-04-16</t>
  </si>
  <si>
    <t>2512804</t>
  </si>
  <si>
    <t>河畔酒店</t>
  </si>
  <si>
    <t>RAO YICHEN</t>
  </si>
  <si>
    <t>837.40</t>
  </si>
  <si>
    <t>1029.00</t>
  </si>
  <si>
    <t>2022-04-16 05:01:09</t>
  </si>
  <si>
    <t>2022-04-15</t>
  </si>
  <si>
    <t>2511783</t>
  </si>
  <si>
    <t>苏梅岛迎碧安娜茶云莱度假酒店</t>
  </si>
  <si>
    <t>ruflair heinz</t>
  </si>
  <si>
    <t>217.50</t>
  </si>
  <si>
    <t>267.00</t>
  </si>
  <si>
    <t>2022-04-15 12:37:22</t>
  </si>
  <si>
    <t>2511475</t>
  </si>
  <si>
    <t>多马尼酒店</t>
  </si>
  <si>
    <t>Brandt poli Paulo gabriel,mattos Carvalho Fernanda Caroline</t>
  </si>
  <si>
    <t>248.45</t>
  </si>
  <si>
    <t>305.00</t>
  </si>
  <si>
    <t>2022-04-15 01:42:42</t>
  </si>
  <si>
    <t>2022-04-11</t>
  </si>
  <si>
    <t>2506180</t>
  </si>
  <si>
    <t>纽约君悦酒店</t>
  </si>
  <si>
    <t>Cheng Kaiai,Tian Jialin</t>
  </si>
  <si>
    <t>6240.40</t>
  </si>
  <si>
    <t>7672.00</t>
  </si>
  <si>
    <t>2022-04-11 06:53:21</t>
  </si>
  <si>
    <t>2022-04-07</t>
  </si>
  <si>
    <t>2500759</t>
  </si>
  <si>
    <t>维也纳丹尼尔城市住宿睿智奢华酒店</t>
  </si>
  <si>
    <t>Meier Shari,Arteaga Ricardo</t>
  </si>
  <si>
    <t>2022-04-14</t>
  </si>
  <si>
    <t>3370.68</t>
  </si>
  <si>
    <t>4147.00</t>
  </si>
  <si>
    <t>2022-04-07 03:03:35</t>
  </si>
  <si>
    <t>2022-04-05</t>
  </si>
  <si>
    <t>2498951</t>
  </si>
  <si>
    <t>泰姬昌迪格酒店</t>
  </si>
  <si>
    <t>Panghal Japesh</t>
  </si>
  <si>
    <t>1448.39</t>
  </si>
  <si>
    <t>1780.00</t>
  </si>
  <si>
    <t>2022-04-05 21:31:53</t>
  </si>
  <si>
    <t>2022-03-30</t>
  </si>
  <si>
    <t>2489201</t>
  </si>
  <si>
    <t>里斯本广场酒店 - 传承酒店集团</t>
  </si>
  <si>
    <t>Manolache Liviu</t>
  </si>
  <si>
    <t>4521.39</t>
  </si>
  <si>
    <t>5545.00</t>
  </si>
  <si>
    <t>2022-03-30 01:25:27</t>
  </si>
  <si>
    <t>2022-03-27</t>
  </si>
  <si>
    <t>2484668</t>
  </si>
  <si>
    <t>维多利亚红狮套房酒店</t>
  </si>
  <si>
    <t>Lee Duyeol</t>
  </si>
  <si>
    <t>1156.73</t>
  </si>
  <si>
    <t>1420.00</t>
  </si>
  <si>
    <t>2022-03-27 00:54:29</t>
  </si>
  <si>
    <t>2022-03-25</t>
  </si>
  <si>
    <t>2481757</t>
  </si>
  <si>
    <t>贝尔塔酒店</t>
  </si>
  <si>
    <t>Bradley Keelyn Elizabeth</t>
  </si>
  <si>
    <t>1735.21</t>
  </si>
  <si>
    <t>2127.00</t>
  </si>
  <si>
    <t>2022-03-25 01:33:19</t>
  </si>
  <si>
    <t>2022-03-14</t>
  </si>
  <si>
    <t>2465579</t>
  </si>
  <si>
    <t>飞龙旅馆</t>
  </si>
  <si>
    <t>Murphy Derek Denis</t>
  </si>
  <si>
    <t>1909.91</t>
  </si>
  <si>
    <t>2355.00</t>
  </si>
  <si>
    <t>2022-03-14 02:09:51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</si>
</sst>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1" fillId="13" borderId="1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44666</v>
      </c>
      <c r="G2" s="6">
        <v>44670</v>
      </c>
      <c r="H2" s="4">
        <v>1</v>
      </c>
      <c r="I2" s="4">
        <v>4</v>
      </c>
      <c r="J2" s="4">
        <v>4</v>
      </c>
      <c r="K2" s="4" t="s">
        <v>30</v>
      </c>
      <c r="L2" s="4">
        <v>2355</v>
      </c>
      <c r="M2" s="4">
        <v>2355</v>
      </c>
      <c r="N2" s="4" t="s">
        <v>31</v>
      </c>
      <c r="O2" s="4" t="s">
        <v>32</v>
      </c>
      <c r="P2" s="4" t="s">
        <v>33</v>
      </c>
      <c r="Q2" s="4">
        <v>0</v>
      </c>
      <c r="R2" s="7">
        <v>44634</v>
      </c>
      <c r="S2" s="6">
        <v>44673</v>
      </c>
      <c r="T2" s="4" t="s">
        <v>34</v>
      </c>
      <c r="U2" s="4">
        <v>2355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44667</v>
      </c>
      <c r="G3" s="6">
        <v>44670</v>
      </c>
      <c r="H3" s="4">
        <v>1</v>
      </c>
      <c r="I3" s="4">
        <v>3</v>
      </c>
      <c r="J3" s="4">
        <v>3</v>
      </c>
      <c r="K3" s="4" t="s">
        <v>30</v>
      </c>
      <c r="L3" s="4">
        <v>2127</v>
      </c>
      <c r="M3" s="4">
        <v>2127</v>
      </c>
      <c r="N3" s="4" t="s">
        <v>40</v>
      </c>
      <c r="O3" s="4" t="s">
        <v>32</v>
      </c>
      <c r="P3" s="4" t="s">
        <v>33</v>
      </c>
      <c r="Q3" s="4">
        <v>0</v>
      </c>
      <c r="R3" s="7">
        <v>44645</v>
      </c>
      <c r="S3" s="6">
        <v>44673</v>
      </c>
      <c r="T3" s="4" t="s">
        <v>34</v>
      </c>
      <c r="U3" s="4">
        <v>2127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44668</v>
      </c>
      <c r="G4" s="6">
        <v>44670</v>
      </c>
      <c r="H4" s="4">
        <v>1</v>
      </c>
      <c r="I4" s="4">
        <v>2</v>
      </c>
      <c r="J4" s="4">
        <v>2</v>
      </c>
      <c r="K4" s="4" t="s">
        <v>30</v>
      </c>
      <c r="L4" s="4">
        <v>1420</v>
      </c>
      <c r="M4" s="4">
        <v>1420</v>
      </c>
      <c r="N4" s="4" t="s">
        <v>45</v>
      </c>
      <c r="O4" s="4" t="s">
        <v>32</v>
      </c>
      <c r="P4" s="4" t="s">
        <v>33</v>
      </c>
      <c r="Q4" s="4">
        <v>0</v>
      </c>
      <c r="R4" s="7">
        <v>44647</v>
      </c>
      <c r="S4" s="6">
        <v>44673</v>
      </c>
      <c r="T4" s="4" t="s">
        <v>34</v>
      </c>
      <c r="U4" s="4">
        <v>1420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44665</v>
      </c>
      <c r="G5" s="6">
        <v>44670</v>
      </c>
      <c r="H5" s="4">
        <v>1</v>
      </c>
      <c r="I5" s="4">
        <v>5</v>
      </c>
      <c r="J5" s="4">
        <v>5</v>
      </c>
      <c r="K5" s="4" t="s">
        <v>30</v>
      </c>
      <c r="L5" s="4">
        <v>5545</v>
      </c>
      <c r="M5" s="4">
        <v>5545</v>
      </c>
      <c r="N5" s="4" t="s">
        <v>51</v>
      </c>
      <c r="O5" s="4" t="s">
        <v>32</v>
      </c>
      <c r="P5" s="4" t="s">
        <v>33</v>
      </c>
      <c r="Q5" s="4">
        <v>0</v>
      </c>
      <c r="R5" s="7">
        <v>44650</v>
      </c>
      <c r="S5" s="6">
        <v>44673</v>
      </c>
      <c r="T5" s="4" t="s">
        <v>34</v>
      </c>
      <c r="U5" s="4">
        <v>5545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44668</v>
      </c>
      <c r="G6" s="6">
        <v>44670</v>
      </c>
      <c r="H6" s="4">
        <v>1</v>
      </c>
      <c r="I6" s="4">
        <v>2</v>
      </c>
      <c r="J6" s="4">
        <v>2</v>
      </c>
      <c r="K6" s="4" t="s">
        <v>30</v>
      </c>
      <c r="L6" s="4">
        <v>1780</v>
      </c>
      <c r="M6" s="4">
        <v>1780</v>
      </c>
      <c r="N6" s="4" t="s">
        <v>57</v>
      </c>
      <c r="O6" s="4" t="s">
        <v>32</v>
      </c>
      <c r="P6" s="4" t="s">
        <v>33</v>
      </c>
      <c r="Q6" s="4">
        <v>0</v>
      </c>
      <c r="R6" s="7">
        <v>44656</v>
      </c>
      <c r="S6" s="6">
        <v>44673</v>
      </c>
      <c r="T6" s="4" t="s">
        <v>34</v>
      </c>
      <c r="U6" s="4">
        <v>1780</v>
      </c>
      <c r="V6" s="4">
        <v>0</v>
      </c>
      <c r="W6" s="4">
        <v>0</v>
      </c>
      <c r="X6" s="4" t="s">
        <v>41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44665</v>
      </c>
      <c r="G7" s="6">
        <v>44670</v>
      </c>
      <c r="H7" s="4">
        <v>1</v>
      </c>
      <c r="I7" s="4">
        <v>5</v>
      </c>
      <c r="J7" s="4">
        <v>5</v>
      </c>
      <c r="K7" s="4" t="s">
        <v>30</v>
      </c>
      <c r="L7" s="4">
        <v>4147</v>
      </c>
      <c r="M7" s="4">
        <v>4147</v>
      </c>
      <c r="N7" s="4" t="s">
        <v>62</v>
      </c>
      <c r="O7" s="4" t="s">
        <v>32</v>
      </c>
      <c r="P7" s="4" t="s">
        <v>33</v>
      </c>
      <c r="Q7" s="4">
        <v>0</v>
      </c>
      <c r="R7" s="7">
        <v>44658</v>
      </c>
      <c r="S7" s="6">
        <v>44673</v>
      </c>
      <c r="T7" s="4" t="s">
        <v>34</v>
      </c>
      <c r="U7" s="4">
        <v>4147</v>
      </c>
      <c r="V7" s="4">
        <v>0</v>
      </c>
      <c r="W7" s="4">
        <v>0</v>
      </c>
      <c r="X7" s="4" t="s">
        <v>41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44666</v>
      </c>
      <c r="G8" s="6">
        <v>44670</v>
      </c>
      <c r="H8" s="4">
        <v>1</v>
      </c>
      <c r="I8" s="4">
        <v>4</v>
      </c>
      <c r="J8" s="4">
        <v>4</v>
      </c>
      <c r="K8" s="4" t="s">
        <v>30</v>
      </c>
      <c r="L8" s="4">
        <v>7672</v>
      </c>
      <c r="M8" s="4">
        <v>7672</v>
      </c>
      <c r="N8" s="4" t="s">
        <v>67</v>
      </c>
      <c r="O8" s="4" t="s">
        <v>32</v>
      </c>
      <c r="P8" s="4" t="s">
        <v>33</v>
      </c>
      <c r="Q8" s="4">
        <v>0</v>
      </c>
      <c r="R8" s="7">
        <v>44662</v>
      </c>
      <c r="S8" s="6">
        <v>44673</v>
      </c>
      <c r="T8" s="4" t="s">
        <v>34</v>
      </c>
      <c r="U8" s="4">
        <v>7672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44669</v>
      </c>
      <c r="G9" s="6">
        <v>44670</v>
      </c>
      <c r="H9" s="4">
        <v>1</v>
      </c>
      <c r="I9" s="4">
        <v>1</v>
      </c>
      <c r="J9" s="4">
        <v>1</v>
      </c>
      <c r="K9" s="4" t="s">
        <v>30</v>
      </c>
      <c r="L9" s="4">
        <v>305</v>
      </c>
      <c r="M9" s="4">
        <v>305</v>
      </c>
      <c r="N9" s="4" t="s">
        <v>73</v>
      </c>
      <c r="O9" s="4" t="s">
        <v>32</v>
      </c>
      <c r="P9" s="4" t="s">
        <v>33</v>
      </c>
      <c r="Q9" s="4">
        <v>0</v>
      </c>
      <c r="R9" s="7">
        <v>44666</v>
      </c>
      <c r="S9" s="6">
        <v>44673</v>
      </c>
      <c r="T9" s="4" t="s">
        <v>34</v>
      </c>
      <c r="U9" s="4">
        <v>305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44669</v>
      </c>
      <c r="G10" s="6">
        <v>44670</v>
      </c>
      <c r="H10" s="4">
        <v>1</v>
      </c>
      <c r="I10" s="4">
        <v>1</v>
      </c>
      <c r="J10" s="4">
        <v>1</v>
      </c>
      <c r="K10" s="4" t="s">
        <v>30</v>
      </c>
      <c r="L10" s="4">
        <v>267</v>
      </c>
      <c r="M10" s="4">
        <v>267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44666</v>
      </c>
      <c r="S10" s="6">
        <v>44673</v>
      </c>
      <c r="T10" s="4" t="s">
        <v>34</v>
      </c>
      <c r="U10" s="4">
        <v>267</v>
      </c>
      <c r="V10" s="4">
        <v>0</v>
      </c>
      <c r="W10" s="4">
        <v>0</v>
      </c>
      <c r="X10" s="4" t="s">
        <v>41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44669</v>
      </c>
      <c r="G11" s="6">
        <v>44670</v>
      </c>
      <c r="H11" s="4">
        <v>1</v>
      </c>
      <c r="I11" s="4">
        <v>1</v>
      </c>
      <c r="J11" s="4">
        <v>1</v>
      </c>
      <c r="K11" s="4" t="s">
        <v>30</v>
      </c>
      <c r="L11" s="4">
        <v>1029</v>
      </c>
      <c r="M11" s="4">
        <v>1029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44667</v>
      </c>
      <c r="S11" s="6">
        <v>44673</v>
      </c>
      <c r="T11" s="4" t="s">
        <v>34</v>
      </c>
      <c r="U11" s="4">
        <v>1029</v>
      </c>
      <c r="V11" s="4">
        <v>0</v>
      </c>
      <c r="W11" s="4">
        <v>0</v>
      </c>
      <c r="X11" s="4" t="s">
        <v>41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44669</v>
      </c>
      <c r="G12" s="6">
        <v>44670</v>
      </c>
      <c r="H12" s="4">
        <v>1</v>
      </c>
      <c r="I12" s="4">
        <v>1</v>
      </c>
      <c r="J12" s="4">
        <v>1</v>
      </c>
      <c r="K12" s="4" t="s">
        <v>30</v>
      </c>
      <c r="L12" s="4">
        <v>326</v>
      </c>
      <c r="M12" s="4">
        <v>326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44668</v>
      </c>
      <c r="S12" s="6">
        <v>44673</v>
      </c>
      <c r="T12" s="4" t="s">
        <v>34</v>
      </c>
      <c r="U12" s="4">
        <v>326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44669</v>
      </c>
      <c r="G13" s="6">
        <v>44670</v>
      </c>
      <c r="H13" s="4">
        <v>1</v>
      </c>
      <c r="I13" s="4">
        <v>1</v>
      </c>
      <c r="J13" s="4">
        <v>1</v>
      </c>
      <c r="K13" s="4" t="s">
        <v>30</v>
      </c>
      <c r="L13" s="4">
        <v>863</v>
      </c>
      <c r="M13" s="4">
        <v>863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44668</v>
      </c>
      <c r="S13" s="6">
        <v>44673</v>
      </c>
      <c r="T13" s="4" t="s">
        <v>34</v>
      </c>
      <c r="U13" s="4">
        <v>863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44669</v>
      </c>
      <c r="G14" s="6">
        <v>44670</v>
      </c>
      <c r="H14" s="4">
        <v>1</v>
      </c>
      <c r="I14" s="4">
        <v>1</v>
      </c>
      <c r="J14" s="4">
        <v>1</v>
      </c>
      <c r="K14" s="4" t="s">
        <v>30</v>
      </c>
      <c r="L14" s="4">
        <v>1011</v>
      </c>
      <c r="M14" s="4">
        <v>1011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44668</v>
      </c>
      <c r="S14" s="6">
        <v>44673</v>
      </c>
      <c r="T14" s="4" t="s">
        <v>34</v>
      </c>
      <c r="U14" s="4">
        <v>1011</v>
      </c>
      <c r="V14" s="4">
        <v>0</v>
      </c>
      <c r="W14" s="4">
        <v>0</v>
      </c>
      <c r="X14" s="4" t="s">
        <v>41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44669</v>
      </c>
      <c r="G15" s="6">
        <v>44670</v>
      </c>
      <c r="H15" s="4">
        <v>1</v>
      </c>
      <c r="I15" s="4">
        <v>1</v>
      </c>
      <c r="J15" s="4">
        <v>1</v>
      </c>
      <c r="K15" s="4" t="s">
        <v>30</v>
      </c>
      <c r="L15" s="4">
        <v>1154</v>
      </c>
      <c r="M15" s="4">
        <v>1154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44669</v>
      </c>
      <c r="S15" s="6">
        <v>44673</v>
      </c>
      <c r="T15" s="4" t="s">
        <v>34</v>
      </c>
      <c r="U15" s="4">
        <v>1154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6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44669</v>
      </c>
      <c r="G16" s="6">
        <v>44670</v>
      </c>
      <c r="H16" s="4">
        <v>2</v>
      </c>
      <c r="I16" s="4">
        <v>1</v>
      </c>
      <c r="J16" s="4">
        <v>2</v>
      </c>
      <c r="K16" s="4" t="s">
        <v>30</v>
      </c>
      <c r="L16" s="4">
        <v>1824</v>
      </c>
      <c r="M16" s="4">
        <v>1824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44669</v>
      </c>
      <c r="S16" s="6">
        <v>44673</v>
      </c>
      <c r="T16" s="4" t="s">
        <v>34</v>
      </c>
      <c r="U16" s="4">
        <v>1824</v>
      </c>
      <c r="V16" s="4">
        <v>0</v>
      </c>
      <c r="W16" s="4">
        <v>0</v>
      </c>
      <c r="X16" s="4" t="s">
        <v>41</v>
      </c>
      <c r="Y16" s="4">
        <v>27452936</v>
      </c>
      <c r="Z16" s="4" t="s">
        <v>111</v>
      </c>
    </row>
    <row r="17" s="4" customFormat="1" spans="1:25">
      <c r="A17" s="4" t="s">
        <v>112</v>
      </c>
      <c r="B17" s="4" t="s">
        <v>26</v>
      </c>
      <c r="C17" s="4" t="s">
        <v>113</v>
      </c>
      <c r="D17" s="4" t="s">
        <v>114</v>
      </c>
      <c r="E17" s="4" t="s">
        <v>115</v>
      </c>
      <c r="F17" s="6">
        <v>44658</v>
      </c>
      <c r="G17" s="6">
        <v>44662</v>
      </c>
      <c r="H17" s="4">
        <v>1</v>
      </c>
      <c r="I17" s="4">
        <v>4</v>
      </c>
      <c r="J17" s="4">
        <v>4</v>
      </c>
      <c r="K17" s="4" t="s">
        <v>30</v>
      </c>
      <c r="L17" s="4">
        <v>-2389</v>
      </c>
      <c r="M17" s="4">
        <v>-2389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44518</v>
      </c>
      <c r="S17" s="6">
        <v>44673</v>
      </c>
      <c r="T17" s="4"/>
      <c r="U17" s="4">
        <v>0</v>
      </c>
      <c r="V17" s="4">
        <v>0</v>
      </c>
      <c r="W17" s="4">
        <v>0</v>
      </c>
      <c r="X17" s="4" t="s">
        <v>41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113</v>
      </c>
      <c r="D18" s="4" t="s">
        <v>119</v>
      </c>
      <c r="E18" s="4" t="s">
        <v>120</v>
      </c>
      <c r="F18" s="6">
        <v>44639</v>
      </c>
      <c r="G18" s="6">
        <v>44640</v>
      </c>
      <c r="H18" s="4">
        <v>1</v>
      </c>
      <c r="I18" s="4">
        <v>1</v>
      </c>
      <c r="J18" s="4">
        <v>1</v>
      </c>
      <c r="K18" s="4" t="s">
        <v>30</v>
      </c>
      <c r="L18" s="4">
        <v>-540</v>
      </c>
      <c r="M18" s="4">
        <v>-540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44638</v>
      </c>
      <c r="S18" s="6">
        <v>44673</v>
      </c>
      <c r="T18" s="4"/>
      <c r="U18" s="4">
        <v>0</v>
      </c>
      <c r="V18" s="4">
        <v>0</v>
      </c>
      <c r="W18" s="4">
        <v>0</v>
      </c>
      <c r="X18" s="4" t="s">
        <v>122</v>
      </c>
      <c r="Y1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24" sqref="A24:A2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9">
      <c r="A2" s="5">
        <v>17642263657</v>
      </c>
      <c r="B2" s="6">
        <v>44666</v>
      </c>
      <c r="C2" s="6">
        <v>44670</v>
      </c>
      <c r="D2" s="4">
        <v>2355</v>
      </c>
      <c r="E2" s="4" t="str">
        <f>VLOOKUP(A2,HOP!A:L,12,0)</f>
        <v>2355.00</v>
      </c>
      <c r="F2" s="4" t="str">
        <f>VLOOKUP(A2,HOP!A:C,3,0)</f>
        <v>2465579</v>
      </c>
      <c r="G2" s="4">
        <f>D2-E2</f>
        <v>0</v>
      </c>
      <c r="H2" s="4" t="str">
        <f>$H$1&amp;F2</f>
        <v>，2465579</v>
      </c>
      <c r="I2" s="4" t="str">
        <f>VLOOKUP(A2,HOP!A:U,21,0)</f>
        <v>直连</v>
      </c>
    </row>
    <row r="3" s="4" customFormat="1" spans="1:9">
      <c r="A3" s="5">
        <v>17708994391</v>
      </c>
      <c r="B3" s="6">
        <v>44667</v>
      </c>
      <c r="C3" s="6">
        <v>44670</v>
      </c>
      <c r="D3" s="4">
        <v>2127</v>
      </c>
      <c r="E3" s="4" t="str">
        <f>VLOOKUP(A3,HOP!A:L,12,0)</f>
        <v>2127.00</v>
      </c>
      <c r="F3" s="4" t="str">
        <f>VLOOKUP(A3,HOP!A:C,3,0)</f>
        <v>2481757</v>
      </c>
      <c r="G3" s="4">
        <f t="shared" ref="G3:G18" si="0">D3-E3</f>
        <v>0</v>
      </c>
      <c r="H3" s="4" t="str">
        <f t="shared" ref="H3:H18" si="1">$H$1&amp;F3</f>
        <v>，2481757</v>
      </c>
      <c r="I3" s="4" t="str">
        <f>VLOOKUP(A3,HOP!A:U,21,0)</f>
        <v>直连</v>
      </c>
    </row>
    <row r="4" s="4" customFormat="1" spans="1:9">
      <c r="A4" s="5">
        <v>17718913063</v>
      </c>
      <c r="B4" s="6">
        <v>44668</v>
      </c>
      <c r="C4" s="6">
        <v>44670</v>
      </c>
      <c r="D4" s="4">
        <v>1420</v>
      </c>
      <c r="E4" s="4" t="str">
        <f>VLOOKUP(A4,HOP!A:L,12,0)</f>
        <v>1420.00</v>
      </c>
      <c r="F4" s="4" t="str">
        <f>VLOOKUP(A4,HOP!A:C,3,0)</f>
        <v>2484668</v>
      </c>
      <c r="G4" s="4">
        <f t="shared" si="0"/>
        <v>0</v>
      </c>
      <c r="H4" s="4" t="str">
        <f t="shared" si="1"/>
        <v>，2484668</v>
      </c>
      <c r="I4" s="4" t="str">
        <f>VLOOKUP(A4,HOP!A:U,21,0)</f>
        <v>直连</v>
      </c>
    </row>
    <row r="5" s="4" customFormat="1" spans="1:9">
      <c r="A5" s="5">
        <v>17735399386</v>
      </c>
      <c r="B5" s="6">
        <v>44665</v>
      </c>
      <c r="C5" s="6">
        <v>44670</v>
      </c>
      <c r="D5" s="4">
        <v>5545</v>
      </c>
      <c r="E5" s="4" t="str">
        <f>VLOOKUP(A5,HOP!A:L,12,0)</f>
        <v>5545.00</v>
      </c>
      <c r="F5" s="4" t="str">
        <f>VLOOKUP(A5,HOP!A:C,3,0)</f>
        <v>2489201</v>
      </c>
      <c r="G5" s="4">
        <f t="shared" si="0"/>
        <v>0</v>
      </c>
      <c r="H5" s="4" t="str">
        <f t="shared" si="1"/>
        <v>，2489201</v>
      </c>
      <c r="I5" s="4" t="str">
        <f>VLOOKUP(A5,HOP!A:U,21,0)</f>
        <v>直连</v>
      </c>
    </row>
    <row r="6" s="4" customFormat="1" spans="1:9">
      <c r="A6" s="5">
        <v>17764055772</v>
      </c>
      <c r="B6" s="6">
        <v>44668</v>
      </c>
      <c r="C6" s="6">
        <v>44670</v>
      </c>
      <c r="D6" s="4">
        <v>1780</v>
      </c>
      <c r="E6" s="4" t="str">
        <f>VLOOKUP(A6,HOP!A:L,12,0)</f>
        <v>1780.00</v>
      </c>
      <c r="F6" s="4" t="str">
        <f>VLOOKUP(A6,HOP!A:C,3,0)</f>
        <v>2498951</v>
      </c>
      <c r="G6" s="4">
        <f t="shared" si="0"/>
        <v>0</v>
      </c>
      <c r="H6" s="4" t="str">
        <f t="shared" si="1"/>
        <v>，2498951</v>
      </c>
      <c r="I6" s="4" t="str">
        <f>VLOOKUP(A6,HOP!A:U,21,0)</f>
        <v>直连</v>
      </c>
    </row>
    <row r="7" s="4" customFormat="1" spans="1:9">
      <c r="A7" s="5">
        <v>17771541860</v>
      </c>
      <c r="B7" s="6">
        <v>44665</v>
      </c>
      <c r="C7" s="6">
        <v>44670</v>
      </c>
      <c r="D7" s="4">
        <v>4147</v>
      </c>
      <c r="E7" s="4" t="str">
        <f>VLOOKUP(A7,HOP!A:L,12,0)</f>
        <v>4147.00</v>
      </c>
      <c r="F7" s="4" t="str">
        <f>VLOOKUP(A7,HOP!A:C,3,0)</f>
        <v>2500759</v>
      </c>
      <c r="G7" s="4">
        <f t="shared" si="0"/>
        <v>0</v>
      </c>
      <c r="H7" s="4" t="str">
        <f t="shared" si="1"/>
        <v>，2500759</v>
      </c>
      <c r="I7" s="4" t="str">
        <f>VLOOKUP(A7,HOP!A:U,21,0)</f>
        <v>直连</v>
      </c>
    </row>
    <row r="8" s="4" customFormat="1" spans="1:9">
      <c r="A8" s="5">
        <v>17789134417</v>
      </c>
      <c r="B8" s="6">
        <v>44666</v>
      </c>
      <c r="C8" s="6">
        <v>44670</v>
      </c>
      <c r="D8" s="4">
        <v>7672</v>
      </c>
      <c r="E8" s="4" t="str">
        <f>VLOOKUP(A8,HOP!A:L,12,0)</f>
        <v>7672.00</v>
      </c>
      <c r="F8" s="4" t="str">
        <f>VLOOKUP(A8,HOP!A:C,3,0)</f>
        <v>2506180</v>
      </c>
      <c r="G8" s="4">
        <f t="shared" si="0"/>
        <v>0</v>
      </c>
      <c r="H8" s="4" t="str">
        <f t="shared" si="1"/>
        <v>，2506180</v>
      </c>
      <c r="I8" s="4" t="str">
        <f>VLOOKUP(A8,HOP!A:U,21,0)</f>
        <v>直连</v>
      </c>
    </row>
    <row r="9" s="4" customFormat="1" spans="1:9">
      <c r="A9" s="5">
        <v>17803852900</v>
      </c>
      <c r="B9" s="6">
        <v>44669</v>
      </c>
      <c r="C9" s="6">
        <v>44670</v>
      </c>
      <c r="D9" s="4">
        <v>305</v>
      </c>
      <c r="E9" s="4" t="str">
        <f>VLOOKUP(A9,HOP!A:L,12,0)</f>
        <v>305.00</v>
      </c>
      <c r="F9" s="4" t="str">
        <f>VLOOKUP(A9,HOP!A:C,3,0)</f>
        <v>2511475</v>
      </c>
      <c r="G9" s="4">
        <f t="shared" si="0"/>
        <v>0</v>
      </c>
      <c r="H9" s="4" t="str">
        <f t="shared" si="1"/>
        <v>，2511475</v>
      </c>
      <c r="I9" s="4" t="str">
        <f>VLOOKUP(A9,HOP!A:U,21,0)</f>
        <v>直连</v>
      </c>
    </row>
    <row r="10" s="4" customFormat="1" spans="1:9">
      <c r="A10" s="5">
        <v>17804582118</v>
      </c>
      <c r="B10" s="6">
        <v>44669</v>
      </c>
      <c r="C10" s="6">
        <v>44670</v>
      </c>
      <c r="D10" s="4">
        <v>267</v>
      </c>
      <c r="E10" s="4" t="str">
        <f>VLOOKUP(A10,HOP!A:L,12,0)</f>
        <v>267.00</v>
      </c>
      <c r="F10" s="4" t="str">
        <f>VLOOKUP(A10,HOP!A:C,3,0)</f>
        <v>2511783</v>
      </c>
      <c r="G10" s="4">
        <f t="shared" si="0"/>
        <v>0</v>
      </c>
      <c r="H10" s="4" t="str">
        <f t="shared" si="1"/>
        <v>，2511783</v>
      </c>
      <c r="I10" s="4" t="str">
        <f>VLOOKUP(A10,HOP!A:U,21,0)</f>
        <v>直连</v>
      </c>
    </row>
    <row r="11" s="4" customFormat="1" spans="1:9">
      <c r="A11" s="5">
        <v>17806432190</v>
      </c>
      <c r="B11" s="6">
        <v>44669</v>
      </c>
      <c r="C11" s="6">
        <v>44670</v>
      </c>
      <c r="D11" s="4">
        <v>1029</v>
      </c>
      <c r="E11" s="4" t="str">
        <f>VLOOKUP(A11,HOP!A:L,12,0)</f>
        <v>1029.00</v>
      </c>
      <c r="F11" s="4" t="str">
        <f>VLOOKUP(A11,HOP!A:C,3,0)</f>
        <v>2512804</v>
      </c>
      <c r="G11" s="4">
        <f t="shared" si="0"/>
        <v>0</v>
      </c>
      <c r="H11" s="4" t="str">
        <f t="shared" si="1"/>
        <v>，2512804</v>
      </c>
      <c r="I11" s="4" t="str">
        <f>VLOOKUP(A11,HOP!A:U,21,0)</f>
        <v>直连</v>
      </c>
    </row>
    <row r="12" s="4" customFormat="1" spans="1:9">
      <c r="A12" s="5">
        <v>17811962634</v>
      </c>
      <c r="B12" s="6">
        <v>44669</v>
      </c>
      <c r="C12" s="6">
        <v>44670</v>
      </c>
      <c r="D12" s="4">
        <v>326</v>
      </c>
      <c r="E12" s="4" t="str">
        <f>VLOOKUP(A12,HOP!A:L,12,0)</f>
        <v>326.00</v>
      </c>
      <c r="F12" s="4" t="str">
        <f>VLOOKUP(A12,HOP!A:C,3,0)</f>
        <v>2514308</v>
      </c>
      <c r="G12" s="4">
        <f t="shared" si="0"/>
        <v>0</v>
      </c>
      <c r="H12" s="4" t="str">
        <f t="shared" si="1"/>
        <v>，2514308</v>
      </c>
      <c r="I12" s="4" t="str">
        <f>VLOOKUP(A12,HOP!A:U,21,0)</f>
        <v>直连</v>
      </c>
    </row>
    <row r="13" s="4" customFormat="1" spans="1:9">
      <c r="A13" s="5">
        <v>17811994853</v>
      </c>
      <c r="B13" s="6">
        <v>44669</v>
      </c>
      <c r="C13" s="6">
        <v>44670</v>
      </c>
      <c r="D13" s="4">
        <v>863</v>
      </c>
      <c r="E13" s="4" t="str">
        <f>VLOOKUP(A13,HOP!A:L,12,0)</f>
        <v>863.00</v>
      </c>
      <c r="F13" s="4" t="str">
        <f>VLOOKUP(A13,HOP!A:C,3,0)</f>
        <v>2514329</v>
      </c>
      <c r="G13" s="4">
        <f t="shared" si="0"/>
        <v>0</v>
      </c>
      <c r="H13" s="4" t="str">
        <f t="shared" si="1"/>
        <v>，2514329</v>
      </c>
      <c r="I13" s="4" t="str">
        <f>VLOOKUP(A13,HOP!A:U,21,0)</f>
        <v>直连</v>
      </c>
    </row>
    <row r="14" s="4" customFormat="1" spans="1:9">
      <c r="A14" s="5">
        <v>17813429786</v>
      </c>
      <c r="B14" s="6">
        <v>44669</v>
      </c>
      <c r="C14" s="6">
        <v>44670</v>
      </c>
      <c r="D14" s="4">
        <v>1011</v>
      </c>
      <c r="E14" s="4" t="str">
        <f>VLOOKUP(A14,HOP!A:L,12,0)</f>
        <v>1011.00</v>
      </c>
      <c r="F14" s="4" t="str">
        <f>VLOOKUP(A14,HOP!A:C,3,0)</f>
        <v>2515313</v>
      </c>
      <c r="G14" s="4">
        <f t="shared" si="0"/>
        <v>0</v>
      </c>
      <c r="H14" s="4" t="str">
        <f t="shared" si="1"/>
        <v>，2515313</v>
      </c>
      <c r="I14" s="4" t="str">
        <f>VLOOKUP(A14,HOP!A:U,21,0)</f>
        <v>直连</v>
      </c>
    </row>
    <row r="15" s="4" customFormat="1" spans="1:9">
      <c r="A15" s="5">
        <v>17814041791</v>
      </c>
      <c r="B15" s="6">
        <v>44669</v>
      </c>
      <c r="C15" s="6">
        <v>44670</v>
      </c>
      <c r="D15" s="4">
        <v>1154</v>
      </c>
      <c r="E15" s="4" t="str">
        <f>VLOOKUP(A15,HOP!A:L,12,0)</f>
        <v>1154.00</v>
      </c>
      <c r="F15" s="4" t="str">
        <f>VLOOKUP(A15,HOP!A:C,3,0)</f>
        <v>2515702</v>
      </c>
      <c r="G15" s="4">
        <f t="shared" si="0"/>
        <v>0</v>
      </c>
      <c r="H15" s="4" t="str">
        <f t="shared" si="1"/>
        <v>，2515702</v>
      </c>
      <c r="I15" s="4" t="str">
        <f>VLOOKUP(A15,HOP!A:U,21,0)</f>
        <v>直连</v>
      </c>
    </row>
    <row r="16" s="4" customFormat="1" spans="1:9">
      <c r="A16" s="5">
        <v>17814046552</v>
      </c>
      <c r="B16" s="6">
        <v>44669</v>
      </c>
      <c r="C16" s="6">
        <v>44670</v>
      </c>
      <c r="D16" s="4">
        <v>1824</v>
      </c>
      <c r="E16" s="4" t="str">
        <f>VLOOKUP(A16,HOP!A:L,12,0)</f>
        <v>1824.00</v>
      </c>
      <c r="F16" s="4" t="str">
        <f>VLOOKUP(A16,HOP!A:C,3,0)</f>
        <v>2515711</v>
      </c>
      <c r="G16" s="4">
        <f t="shared" si="0"/>
        <v>0</v>
      </c>
      <c r="H16" s="4" t="str">
        <f t="shared" si="1"/>
        <v>，2515711</v>
      </c>
      <c r="I16" s="4" t="str">
        <f>VLOOKUP(A16,HOP!A:U,21,0)</f>
        <v>直连</v>
      </c>
    </row>
    <row r="17" s="4" customFormat="1" spans="1:10">
      <c r="A17" s="5">
        <v>16815184715</v>
      </c>
      <c r="B17" s="6">
        <v>44658</v>
      </c>
      <c r="C17" s="6">
        <v>44662</v>
      </c>
      <c r="D17" s="4">
        <v>-2389</v>
      </c>
      <c r="E17" s="4" t="e">
        <f>VLOOKUP(A17,HOP!A:L,12,0)</f>
        <v>#N/A</v>
      </c>
      <c r="F17" s="4">
        <v>2302306</v>
      </c>
      <c r="G17" s="4" t="e">
        <f t="shared" si="0"/>
        <v>#N/A</v>
      </c>
      <c r="H17" s="4" t="str">
        <f t="shared" si="1"/>
        <v>，2302306</v>
      </c>
      <c r="I17" s="4" t="e">
        <f>VLOOKUP(A17,HOP!A:U,21,0)</f>
        <v>#N/A</v>
      </c>
      <c r="J17" s="4" t="s">
        <v>124</v>
      </c>
    </row>
    <row r="18" s="4" customFormat="1" spans="1:10">
      <c r="A18" s="5">
        <v>17677488346</v>
      </c>
      <c r="B18" s="6">
        <v>44639</v>
      </c>
      <c r="C18" s="6">
        <v>44640</v>
      </c>
      <c r="D18" s="4">
        <v>-540</v>
      </c>
      <c r="E18" s="4" t="e">
        <f>VLOOKUP(A18,HOP!A:L,12,0)</f>
        <v>#N/A</v>
      </c>
      <c r="F18" s="4">
        <v>2473602</v>
      </c>
      <c r="G18" s="4" t="e">
        <f t="shared" si="0"/>
        <v>#N/A</v>
      </c>
      <c r="H18" s="4" t="str">
        <f t="shared" si="1"/>
        <v>，2473602</v>
      </c>
      <c r="I18" s="4" t="e">
        <f>VLOOKUP(A18,HOP!A:U,21,0)</f>
        <v>#N/A</v>
      </c>
      <c r="J18" s="4" t="s">
        <v>125</v>
      </c>
    </row>
    <row r="20" spans="4:4">
      <c r="D20" s="4">
        <f>SUM(D2:D19)</f>
        <v>28896</v>
      </c>
    </row>
    <row r="21" spans="4:4">
      <c r="D21" s="4" t="s">
        <v>126</v>
      </c>
    </row>
    <row r="24" spans="1:1">
      <c r="A24" s="4" t="s">
        <v>127</v>
      </c>
    </row>
    <row r="25" spans="1:1">
      <c r="A25" s="4" t="s">
        <v>128</v>
      </c>
    </row>
  </sheetData>
  <autoFilter ref="A1:X1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</v>
      </c>
      <c r="F1" s="2" t="s">
        <v>5</v>
      </c>
      <c r="G1" s="2" t="s">
        <v>6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</row>
    <row r="2" s="1" customFormat="1" spans="1:21">
      <c r="A2" s="3">
        <v>17814046552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147</v>
      </c>
      <c r="G2" s="1" t="s">
        <v>151</v>
      </c>
      <c r="H2" s="1" t="s">
        <v>152</v>
      </c>
      <c r="I2" s="1" t="s">
        <v>153</v>
      </c>
      <c r="J2" s="1" t="s">
        <v>30</v>
      </c>
      <c r="K2" s="1" t="s">
        <v>154</v>
      </c>
      <c r="L2" s="1" t="s">
        <v>154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</row>
    <row r="3" s="1" customFormat="1" spans="1:21">
      <c r="A3" s="3">
        <v>17814041791</v>
      </c>
      <c r="B3" s="1" t="s">
        <v>147</v>
      </c>
      <c r="C3" s="1" t="s">
        <v>163</v>
      </c>
      <c r="D3" s="1" t="s">
        <v>164</v>
      </c>
      <c r="E3" s="1" t="s">
        <v>165</v>
      </c>
      <c r="F3" s="1" t="s">
        <v>147</v>
      </c>
      <c r="G3" s="1" t="s">
        <v>151</v>
      </c>
      <c r="H3" s="1" t="s">
        <v>152</v>
      </c>
      <c r="I3" s="1" t="s">
        <v>166</v>
      </c>
      <c r="J3" s="1" t="s">
        <v>30</v>
      </c>
      <c r="K3" s="1" t="s">
        <v>167</v>
      </c>
      <c r="L3" s="1" t="s">
        <v>167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168</v>
      </c>
      <c r="S3" s="1" t="s">
        <v>160</v>
      </c>
      <c r="T3" s="1" t="s">
        <v>161</v>
      </c>
      <c r="U3" s="1" t="s">
        <v>162</v>
      </c>
    </row>
    <row r="4" s="1" customFormat="1" spans="1:21">
      <c r="A4" s="3">
        <v>17813429786</v>
      </c>
      <c r="B4" s="1" t="s">
        <v>169</v>
      </c>
      <c r="C4" s="1" t="s">
        <v>170</v>
      </c>
      <c r="D4" s="1" t="s">
        <v>171</v>
      </c>
      <c r="E4" s="1" t="s">
        <v>172</v>
      </c>
      <c r="F4" s="1" t="s">
        <v>147</v>
      </c>
      <c r="G4" s="1" t="s">
        <v>151</v>
      </c>
      <c r="H4" s="1" t="s">
        <v>152</v>
      </c>
      <c r="I4" s="1" t="s">
        <v>173</v>
      </c>
      <c r="J4" s="1" t="s">
        <v>30</v>
      </c>
      <c r="K4" s="1" t="s">
        <v>174</v>
      </c>
      <c r="L4" s="1" t="s">
        <v>174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175</v>
      </c>
      <c r="S4" s="1" t="s">
        <v>160</v>
      </c>
      <c r="T4" s="1" t="s">
        <v>161</v>
      </c>
      <c r="U4" s="1" t="s">
        <v>162</v>
      </c>
    </row>
    <row r="5" s="1" customFormat="1" spans="1:21">
      <c r="A5" s="3">
        <v>17811994853</v>
      </c>
      <c r="B5" s="1" t="s">
        <v>169</v>
      </c>
      <c r="C5" s="1" t="s">
        <v>176</v>
      </c>
      <c r="D5" s="1" t="s">
        <v>177</v>
      </c>
      <c r="E5" s="1" t="s">
        <v>178</v>
      </c>
      <c r="F5" s="1" t="s">
        <v>147</v>
      </c>
      <c r="G5" s="1" t="s">
        <v>151</v>
      </c>
      <c r="H5" s="1" t="s">
        <v>152</v>
      </c>
      <c r="I5" s="1" t="s">
        <v>179</v>
      </c>
      <c r="J5" s="1" t="s">
        <v>30</v>
      </c>
      <c r="K5" s="1" t="s">
        <v>180</v>
      </c>
      <c r="L5" s="1" t="s">
        <v>180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181</v>
      </c>
      <c r="S5" s="1" t="s">
        <v>160</v>
      </c>
      <c r="T5" s="1" t="s">
        <v>161</v>
      </c>
      <c r="U5" s="1" t="s">
        <v>162</v>
      </c>
    </row>
    <row r="6" s="1" customFormat="1" spans="1:21">
      <c r="A6" s="3">
        <v>17811962634</v>
      </c>
      <c r="B6" s="1" t="s">
        <v>169</v>
      </c>
      <c r="C6" s="1" t="s">
        <v>182</v>
      </c>
      <c r="D6" s="1" t="s">
        <v>183</v>
      </c>
      <c r="E6" s="1" t="s">
        <v>184</v>
      </c>
      <c r="F6" s="1" t="s">
        <v>147</v>
      </c>
      <c r="G6" s="1" t="s">
        <v>151</v>
      </c>
      <c r="H6" s="1" t="s">
        <v>152</v>
      </c>
      <c r="I6" s="1" t="s">
        <v>185</v>
      </c>
      <c r="J6" s="1" t="s">
        <v>30</v>
      </c>
      <c r="K6" s="1" t="s">
        <v>186</v>
      </c>
      <c r="L6" s="1" t="s">
        <v>186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187</v>
      </c>
      <c r="S6" s="1" t="s">
        <v>160</v>
      </c>
      <c r="T6" s="1" t="s">
        <v>161</v>
      </c>
      <c r="U6" s="1" t="s">
        <v>162</v>
      </c>
    </row>
    <row r="7" s="1" customFormat="1" spans="1:21">
      <c r="A7" s="3">
        <v>17806432190</v>
      </c>
      <c r="B7" s="1" t="s">
        <v>188</v>
      </c>
      <c r="C7" s="1" t="s">
        <v>189</v>
      </c>
      <c r="D7" s="1" t="s">
        <v>190</v>
      </c>
      <c r="E7" s="1" t="s">
        <v>191</v>
      </c>
      <c r="F7" s="1" t="s">
        <v>147</v>
      </c>
      <c r="G7" s="1" t="s">
        <v>151</v>
      </c>
      <c r="H7" s="1" t="s">
        <v>152</v>
      </c>
      <c r="I7" s="1" t="s">
        <v>192</v>
      </c>
      <c r="J7" s="1" t="s">
        <v>30</v>
      </c>
      <c r="K7" s="1" t="s">
        <v>193</v>
      </c>
      <c r="L7" s="1" t="s">
        <v>193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194</v>
      </c>
      <c r="S7" s="1" t="s">
        <v>160</v>
      </c>
      <c r="T7" s="1" t="s">
        <v>161</v>
      </c>
      <c r="U7" s="1" t="s">
        <v>162</v>
      </c>
    </row>
    <row r="8" s="1" customFormat="1" spans="1:21">
      <c r="A8" s="3">
        <v>17804582118</v>
      </c>
      <c r="B8" s="1" t="s">
        <v>195</v>
      </c>
      <c r="C8" s="1" t="s">
        <v>196</v>
      </c>
      <c r="D8" s="1" t="s">
        <v>197</v>
      </c>
      <c r="E8" s="1" t="s">
        <v>198</v>
      </c>
      <c r="F8" s="1" t="s">
        <v>147</v>
      </c>
      <c r="G8" s="1" t="s">
        <v>151</v>
      </c>
      <c r="H8" s="1" t="s">
        <v>152</v>
      </c>
      <c r="I8" s="1" t="s">
        <v>199</v>
      </c>
      <c r="J8" s="1" t="s">
        <v>30</v>
      </c>
      <c r="K8" s="1" t="s">
        <v>200</v>
      </c>
      <c r="L8" s="1" t="s">
        <v>200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201</v>
      </c>
      <c r="S8" s="1" t="s">
        <v>160</v>
      </c>
      <c r="T8" s="1" t="s">
        <v>161</v>
      </c>
      <c r="U8" s="1" t="s">
        <v>162</v>
      </c>
    </row>
    <row r="9" s="1" customFormat="1" spans="1:21">
      <c r="A9" s="3">
        <v>17803852900</v>
      </c>
      <c r="B9" s="1" t="s">
        <v>195</v>
      </c>
      <c r="C9" s="1" t="s">
        <v>202</v>
      </c>
      <c r="D9" s="1" t="s">
        <v>203</v>
      </c>
      <c r="E9" s="1" t="s">
        <v>204</v>
      </c>
      <c r="F9" s="1" t="s">
        <v>147</v>
      </c>
      <c r="G9" s="1" t="s">
        <v>151</v>
      </c>
      <c r="H9" s="1" t="s">
        <v>152</v>
      </c>
      <c r="I9" s="1" t="s">
        <v>205</v>
      </c>
      <c r="J9" s="1" t="s">
        <v>30</v>
      </c>
      <c r="K9" s="1" t="s">
        <v>206</v>
      </c>
      <c r="L9" s="1" t="s">
        <v>206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207</v>
      </c>
      <c r="S9" s="1" t="s">
        <v>160</v>
      </c>
      <c r="T9" s="1" t="s">
        <v>161</v>
      </c>
      <c r="U9" s="1" t="s">
        <v>162</v>
      </c>
    </row>
    <row r="10" s="1" customFormat="1" spans="1:21">
      <c r="A10" s="3">
        <v>17789134417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195</v>
      </c>
      <c r="G10" s="1" t="s">
        <v>151</v>
      </c>
      <c r="H10" s="1" t="s">
        <v>152</v>
      </c>
      <c r="I10" s="1" t="s">
        <v>212</v>
      </c>
      <c r="J10" s="1" t="s">
        <v>30</v>
      </c>
      <c r="K10" s="1" t="s">
        <v>213</v>
      </c>
      <c r="L10" s="1" t="s">
        <v>213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214</v>
      </c>
      <c r="S10" s="1" t="s">
        <v>160</v>
      </c>
      <c r="T10" s="1" t="s">
        <v>161</v>
      </c>
      <c r="U10" s="1" t="s">
        <v>162</v>
      </c>
    </row>
    <row r="11" s="1" customFormat="1" spans="1:21">
      <c r="A11" s="3">
        <v>17771541860</v>
      </c>
      <c r="B11" s="1" t="s">
        <v>215</v>
      </c>
      <c r="C11" s="1" t="s">
        <v>216</v>
      </c>
      <c r="D11" s="1" t="s">
        <v>217</v>
      </c>
      <c r="E11" s="1" t="s">
        <v>218</v>
      </c>
      <c r="F11" s="1" t="s">
        <v>219</v>
      </c>
      <c r="G11" s="1" t="s">
        <v>151</v>
      </c>
      <c r="H11" s="1" t="s">
        <v>152</v>
      </c>
      <c r="I11" s="1" t="s">
        <v>220</v>
      </c>
      <c r="J11" s="1" t="s">
        <v>30</v>
      </c>
      <c r="K11" s="1" t="s">
        <v>221</v>
      </c>
      <c r="L11" s="1" t="s">
        <v>221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222</v>
      </c>
      <c r="S11" s="1" t="s">
        <v>160</v>
      </c>
      <c r="T11" s="1" t="s">
        <v>161</v>
      </c>
      <c r="U11" s="1" t="s">
        <v>162</v>
      </c>
    </row>
    <row r="12" s="1" customFormat="1" spans="1:21">
      <c r="A12" s="3">
        <v>17764055772</v>
      </c>
      <c r="B12" s="1" t="s">
        <v>223</v>
      </c>
      <c r="C12" s="1" t="s">
        <v>224</v>
      </c>
      <c r="D12" s="1" t="s">
        <v>225</v>
      </c>
      <c r="E12" s="1" t="s">
        <v>226</v>
      </c>
      <c r="F12" s="1" t="s">
        <v>169</v>
      </c>
      <c r="G12" s="1" t="s">
        <v>151</v>
      </c>
      <c r="H12" s="1" t="s">
        <v>152</v>
      </c>
      <c r="I12" s="1" t="s">
        <v>227</v>
      </c>
      <c r="J12" s="1" t="s">
        <v>30</v>
      </c>
      <c r="K12" s="1" t="s">
        <v>228</v>
      </c>
      <c r="L12" s="1" t="s">
        <v>228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229</v>
      </c>
      <c r="S12" s="1" t="s">
        <v>160</v>
      </c>
      <c r="T12" s="1" t="s">
        <v>161</v>
      </c>
      <c r="U12" s="1" t="s">
        <v>162</v>
      </c>
    </row>
    <row r="13" s="1" customFormat="1" spans="1:21">
      <c r="A13" s="3">
        <v>17735399386</v>
      </c>
      <c r="B13" s="1" t="s">
        <v>230</v>
      </c>
      <c r="C13" s="1" t="s">
        <v>231</v>
      </c>
      <c r="D13" s="1" t="s">
        <v>232</v>
      </c>
      <c r="E13" s="1" t="s">
        <v>233</v>
      </c>
      <c r="F13" s="1" t="s">
        <v>219</v>
      </c>
      <c r="G13" s="1" t="s">
        <v>151</v>
      </c>
      <c r="H13" s="1" t="s">
        <v>152</v>
      </c>
      <c r="I13" s="1" t="s">
        <v>234</v>
      </c>
      <c r="J13" s="1" t="s">
        <v>30</v>
      </c>
      <c r="K13" s="1" t="s">
        <v>235</v>
      </c>
      <c r="L13" s="1" t="s">
        <v>235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236</v>
      </c>
      <c r="S13" s="1" t="s">
        <v>160</v>
      </c>
      <c r="T13" s="1" t="s">
        <v>161</v>
      </c>
      <c r="U13" s="1" t="s">
        <v>162</v>
      </c>
    </row>
    <row r="14" s="1" customFormat="1" spans="1:21">
      <c r="A14" s="3">
        <v>17718913063</v>
      </c>
      <c r="B14" s="1" t="s">
        <v>237</v>
      </c>
      <c r="C14" s="1" t="s">
        <v>238</v>
      </c>
      <c r="D14" s="1" t="s">
        <v>239</v>
      </c>
      <c r="E14" s="1" t="s">
        <v>240</v>
      </c>
      <c r="F14" s="1" t="s">
        <v>169</v>
      </c>
      <c r="G14" s="1" t="s">
        <v>151</v>
      </c>
      <c r="H14" s="1" t="s">
        <v>152</v>
      </c>
      <c r="I14" s="1" t="s">
        <v>241</v>
      </c>
      <c r="J14" s="1" t="s">
        <v>30</v>
      </c>
      <c r="K14" s="1" t="s">
        <v>242</v>
      </c>
      <c r="L14" s="1" t="s">
        <v>242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243</v>
      </c>
      <c r="S14" s="1" t="s">
        <v>160</v>
      </c>
      <c r="T14" s="1" t="s">
        <v>161</v>
      </c>
      <c r="U14" s="1" t="s">
        <v>162</v>
      </c>
    </row>
    <row r="15" s="1" customFormat="1" spans="1:21">
      <c r="A15" s="3">
        <v>17708994391</v>
      </c>
      <c r="B15" s="1" t="s">
        <v>244</v>
      </c>
      <c r="C15" s="1" t="s">
        <v>245</v>
      </c>
      <c r="D15" s="1" t="s">
        <v>246</v>
      </c>
      <c r="E15" s="1" t="s">
        <v>247</v>
      </c>
      <c r="F15" s="1" t="s">
        <v>188</v>
      </c>
      <c r="G15" s="1" t="s">
        <v>151</v>
      </c>
      <c r="H15" s="1" t="s">
        <v>152</v>
      </c>
      <c r="I15" s="1" t="s">
        <v>248</v>
      </c>
      <c r="J15" s="1" t="s">
        <v>30</v>
      </c>
      <c r="K15" s="1" t="s">
        <v>249</v>
      </c>
      <c r="L15" s="1" t="s">
        <v>249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250</v>
      </c>
      <c r="S15" s="1" t="s">
        <v>160</v>
      </c>
      <c r="T15" s="1" t="s">
        <v>161</v>
      </c>
      <c r="U15" s="1" t="s">
        <v>162</v>
      </c>
    </row>
    <row r="16" s="1" customFormat="1" spans="1:21">
      <c r="A16" s="3">
        <v>17642263657</v>
      </c>
      <c r="B16" s="1" t="s">
        <v>251</v>
      </c>
      <c r="C16" s="1" t="s">
        <v>252</v>
      </c>
      <c r="D16" s="1" t="s">
        <v>253</v>
      </c>
      <c r="E16" s="1" t="s">
        <v>254</v>
      </c>
      <c r="F16" s="1" t="s">
        <v>195</v>
      </c>
      <c r="G16" s="1" t="s">
        <v>151</v>
      </c>
      <c r="H16" s="1" t="s">
        <v>152</v>
      </c>
      <c r="I16" s="1" t="s">
        <v>255</v>
      </c>
      <c r="J16" s="1" t="s">
        <v>30</v>
      </c>
      <c r="K16" s="1" t="s">
        <v>256</v>
      </c>
      <c r="L16" s="1" t="s">
        <v>256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257</v>
      </c>
      <c r="S16" s="1" t="s">
        <v>160</v>
      </c>
      <c r="T16" s="1" t="s">
        <v>161</v>
      </c>
      <c r="U16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2022-04-22T01:54:01Z</dcterms:created>
  <dcterms:modified xsi:type="dcterms:W3CDTF">2022-04-22T02:01:02Z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86F3B249402B4B9885C450859B0BB476</vt:lpwstr>
  </property>
  <property fmtid="{D5CDD505-2E9C-101B-9397-08002B2CF9AE}" pid="3" name="KSOProductBuildVer">
    <vt:lpwstr>2052-11.1.0.11636</vt:lpwstr>
  </property>
</Properties>
</file>