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<sst xmlns="http://schemas.openxmlformats.org/spreadsheetml/2006/main" count="354" uniqueCount="168">
  <si>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</si>
  <si>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</si>
  <si>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</si>
  <si>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</si>
  <si>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</si>
  <si>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</si>
  <si>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</si>
  <si>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</si>
  <si>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</si>
  <si>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</si>
  <si>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</si>
  <si>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</si>
  <si>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</si>
  <si>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</si>
  <si>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</si>
  <si>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</si>
  <si>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</si>
  <si>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</si>
  <si>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</si>
  <si>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</si>
  <si>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</si>
  <si>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</si>
  <si>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</si>
  <si>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</si>
  <si>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</si>
  <si>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17172632530	</t>
  </si>
  <si>
    <t>Ctrip</t>
  </si>
  <si>
    <t>正常</t>
  </si>
  <si>
    <t>[布鲁克林]波士顿布鲁克林万怡酒店(Courtyard by Marriott Boston Brookline)(37196951)</t>
  </si>
  <si>
    <t>特大床房&lt;2人入住&gt;&lt;IBU黄金会员专享&gt;&lt;不退款&gt;</t>
  </si>
  <si>
    <t>USD</t>
  </si>
  <si>
    <t>Fogarty/James</t>
  </si>
  <si>
    <t>CA5326220422USD</t>
  </si>
  <si>
    <t>未提现</t>
  </si>
  <si>
    <t>携程开票</t>
  </si>
  <si>
    <t xml:space="preserve">	</t>
  </si>
  <si>
    <t xml:space="preserve">98273180	</t>
  </si>
  <si>
    <t xml:space="preserve">17745986388	</t>
  </si>
  <si>
    <t>[古晋]达迈海滩度假村(Damai Beach Resort)(44793747)</t>
  </si>
  <si>
    <t>木屋&lt;不退款&gt;&lt;2人入住&gt;</t>
  </si>
  <si>
    <t>LAU/ZONG YING</t>
  </si>
  <si>
    <t xml:space="preserve">2493860	</t>
  </si>
  <si>
    <t xml:space="preserve">17796333269	</t>
  </si>
  <si>
    <t>[罗马]科尔比罗姆酒店(Kolbe Hotel Rome)(37207749)</t>
  </si>
  <si>
    <t>景观标准双人床或双床房&lt;不退款&gt;&lt;2人入住&gt;</t>
  </si>
  <si>
    <t>Chaillan/Nicolas,Brueres/Sophie</t>
  </si>
  <si>
    <t xml:space="preserve">2508244	</t>
  </si>
  <si>
    <t xml:space="preserve">17800196916	</t>
  </si>
  <si>
    <t>[南雅加达]雅加达古德里奇套房酒店(Goodrich Suites Jakarta)(39658354)</t>
  </si>
  <si>
    <t>套房&lt;不退款&gt;&lt;2人入住&gt;</t>
  </si>
  <si>
    <t>Sukarno/Jiwo</t>
  </si>
  <si>
    <t xml:space="preserve">17812096519	</t>
  </si>
  <si>
    <t>[霍巴特]海滨探索酒店(Quest Waterfront)(37200295)</t>
  </si>
  <si>
    <t>开放式客房&lt;不退款&gt;&lt;2人入住&gt;</t>
  </si>
  <si>
    <t>ZHANG/HEYUAN</t>
  </si>
  <si>
    <t xml:space="preserve">Acknowledged	</t>
  </si>
  <si>
    <t xml:space="preserve">17814407467	</t>
  </si>
  <si>
    <t>[首尔]灯塔酒店(Hotel Pharos)(37208391)</t>
  </si>
  <si>
    <t>标准双人房&lt;不退款&gt;&lt;2人入住&gt;</t>
  </si>
  <si>
    <t>Lee/Young Ju,Lee/Young Ju</t>
  </si>
  <si>
    <t xml:space="preserve">17814795756	</t>
  </si>
  <si>
    <t>[兰贝斯区]伦敦市政厅丽亭酒店(Park Plaza County Hall London)(37208974)</t>
  </si>
  <si>
    <t>高级双人房&lt;不退款&gt;&lt;2人入住&gt;</t>
  </si>
  <si>
    <t>Fangfang /He</t>
  </si>
  <si>
    <t xml:space="preserve">17815184019	</t>
  </si>
  <si>
    <t>[兰贝斯区]伦敦丽亭滨河酒店(Park Plaza London Riverbank)(37203460)</t>
  </si>
  <si>
    <t>LI/Mingyinfeng,Liu/Yijiang</t>
  </si>
  <si>
    <t xml:space="preserve">2516477	</t>
  </si>
  <si>
    <t xml:space="preserve">56794449	</t>
  </si>
  <si>
    <t xml:space="preserve">17815258325	</t>
  </si>
  <si>
    <t>xiao/yayuan</t>
  </si>
  <si>
    <t xml:space="preserve">2516529	</t>
  </si>
  <si>
    <t xml:space="preserve">17657840549	</t>
  </si>
  <si>
    <t>赔款</t>
  </si>
  <si>
    <t>[哈伊马角]马瑞安岛温泉度假村(Marjan Island Resort &amp; Spa - Managed by ACCOR)(5931900)</t>
  </si>
  <si>
    <t>高级房（特大床）&lt;1&gt;&lt;不退款&gt;&lt;2人入住&gt;</t>
  </si>
  <si>
    <t>Liu/Siqi</t>
  </si>
  <si>
    <t xml:space="preserve">2469451	</t>
  </si>
  <si>
    <t>，</t>
  </si>
  <si>
    <t>本期扣款102元</t>
  </si>
  <si>
    <t>A220422095501481</t>
  </si>
  <si>
    <t>USD / HKD 当前参考汇率: 7.84468</t>
  </si>
  <si>
    <t>总计： 2639 USD/
20702.11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</si>
  <si>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</si>
  <si>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</si>
  <si>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</si>
  <si>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</si>
  <si>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</si>
  <si>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</si>
  <si>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</si>
  <si>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</si>
  <si>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</si>
  <si>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</si>
  <si>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</si>
  <si>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</si>
  <si>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</si>
  <si>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</si>
  <si>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</si>
  <si>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</si>
  <si>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</si>
  <si>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</si>
  <si>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2022-04-18</t>
  </si>
  <si>
    <t>2516529</t>
  </si>
  <si>
    <t>伦敦市政厅丽亭酒店</t>
  </si>
  <si>
    <t>xiao yayuan</t>
  </si>
  <si>
    <t>2022-04-19</t>
  </si>
  <si>
    <t>退房日周结</t>
  </si>
  <si>
    <t>1213.25</t>
  </si>
  <si>
    <t>190.00</t>
  </si>
  <si>
    <t>0</t>
  </si>
  <si>
    <t>0.00</t>
  </si>
  <si>
    <t>携程盛景国际直连</t>
  </si>
  <si>
    <t>01.010677</t>
  </si>
  <si>
    <t>2022-04-18 17:33:25</t>
  </si>
  <si>
    <t>否</t>
  </si>
  <si>
    <t>汇智国际旅游发展有限公司</t>
  </si>
  <si>
    <t>直连</t>
  </si>
  <si>
    <t>2516477</t>
  </si>
  <si>
    <t>伦敦丽亭滨河酒店</t>
  </si>
  <si>
    <t>LI Mingyinfeng,Liu Yijiang</t>
  </si>
  <si>
    <t>1123.85</t>
  </si>
  <si>
    <t>176.00</t>
  </si>
  <si>
    <t>2022-04-18 17:02:41</t>
  </si>
  <si>
    <t>2516200</t>
  </si>
  <si>
    <t>Fangfang He</t>
  </si>
  <si>
    <t>2022-04-18 14:01:43</t>
  </si>
  <si>
    <t>2515938</t>
  </si>
  <si>
    <t>首尔灯塔酒店</t>
  </si>
  <si>
    <t>Lee Young Ju,Lee Young Ju</t>
  </si>
  <si>
    <t>300.12</t>
  </si>
  <si>
    <t>47.00</t>
  </si>
  <si>
    <t>2022-04-18 11:35:43</t>
  </si>
  <si>
    <t>2022-04-17</t>
  </si>
  <si>
    <t>2514426</t>
  </si>
  <si>
    <t>滨海探险酒店公寓</t>
  </si>
  <si>
    <t>ZHANG HEYUAN</t>
  </si>
  <si>
    <t>919.51</t>
  </si>
  <si>
    <t>144.00</t>
  </si>
  <si>
    <t>2022-04-17 08:49:47</t>
  </si>
  <si>
    <t>2022-04-14</t>
  </si>
  <si>
    <t>2511044</t>
  </si>
  <si>
    <t>雅加达古德里奇套房酒店</t>
  </si>
  <si>
    <t>Sukarno Jiwo</t>
  </si>
  <si>
    <t>306.34</t>
  </si>
  <si>
    <t>48.00</t>
  </si>
  <si>
    <t>2022-04-14 18:37:36</t>
  </si>
  <si>
    <t>2022-04-13</t>
  </si>
  <si>
    <t>2508244</t>
  </si>
  <si>
    <t>科尔比罗姆酒店</t>
  </si>
  <si>
    <t>Chaillan Nicolas,Brueres Sophie</t>
  </si>
  <si>
    <t>2022-04-15</t>
  </si>
  <si>
    <t>7915.54</t>
  </si>
  <si>
    <t>1240.00</t>
  </si>
  <si>
    <t>2022-04-13 01:26:21</t>
  </si>
  <si>
    <t>2022-04-01</t>
  </si>
  <si>
    <t>2493860</t>
  </si>
  <si>
    <t xml:space="preserve">达迈海滩度假村 </t>
  </si>
  <si>
    <t>LAU ZONG YING</t>
  </si>
  <si>
    <t>470.15</t>
  </si>
  <si>
    <t>74.00</t>
  </si>
  <si>
    <t>2022-04-01 20:17:26</t>
  </si>
  <si>
    <t>2022-01-14</t>
  </si>
  <si>
    <t>2389752</t>
  </si>
  <si>
    <t>波士顿布鲁克林万怡酒店</t>
  </si>
  <si>
    <t>Fogarty James</t>
  </si>
  <si>
    <t>4027.99</t>
  </si>
  <si>
    <t>632.00</t>
  </si>
  <si>
    <t>2022-01-14 08:53:42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</si>
</sst>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44668</v>
      </c>
      <c r="G2" s="6">
        <v>44670</v>
      </c>
      <c r="H2" s="4">
        <v>1</v>
      </c>
      <c r="I2" s="4">
        <v>2</v>
      </c>
      <c r="J2" s="4">
        <v>2</v>
      </c>
      <c r="K2" s="4" t="s">
        <v>30</v>
      </c>
      <c r="L2" s="4">
        <v>632</v>
      </c>
      <c r="M2" s="4">
        <v>632</v>
      </c>
      <c r="N2" s="4" t="s">
        <v>31</v>
      </c>
      <c r="O2" s="4" t="s">
        <v>32</v>
      </c>
      <c r="P2" s="4" t="s">
        <v>33</v>
      </c>
      <c r="Q2" s="4">
        <v>0</v>
      </c>
      <c r="R2" s="7">
        <v>44575</v>
      </c>
      <c r="S2" s="6">
        <v>44673</v>
      </c>
      <c r="T2" s="4" t="s">
        <v>34</v>
      </c>
      <c r="U2" s="4">
        <v>632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44669</v>
      </c>
      <c r="G3" s="6">
        <v>44670</v>
      </c>
      <c r="H3" s="4">
        <v>1</v>
      </c>
      <c r="I3" s="4">
        <v>1</v>
      </c>
      <c r="J3" s="4">
        <v>1</v>
      </c>
      <c r="K3" s="4" t="s">
        <v>30</v>
      </c>
      <c r="L3" s="4">
        <v>74</v>
      </c>
      <c r="M3" s="4">
        <v>74</v>
      </c>
      <c r="N3" s="4" t="s">
        <v>40</v>
      </c>
      <c r="O3" s="4" t="s">
        <v>32</v>
      </c>
      <c r="P3" s="4" t="s">
        <v>33</v>
      </c>
      <c r="Q3" s="4">
        <v>0</v>
      </c>
      <c r="R3" s="7">
        <v>44652</v>
      </c>
      <c r="S3" s="6">
        <v>44673</v>
      </c>
      <c r="T3" s="4" t="s">
        <v>34</v>
      </c>
      <c r="U3" s="4">
        <v>74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44666</v>
      </c>
      <c r="G4" s="6">
        <v>44670</v>
      </c>
      <c r="H4" s="4">
        <v>1</v>
      </c>
      <c r="I4" s="4">
        <v>4</v>
      </c>
      <c r="J4" s="4">
        <v>4</v>
      </c>
      <c r="K4" s="4" t="s">
        <v>30</v>
      </c>
      <c r="L4" s="4">
        <v>1240</v>
      </c>
      <c r="M4" s="4">
        <v>1240</v>
      </c>
      <c r="N4" s="4" t="s">
        <v>45</v>
      </c>
      <c r="O4" s="4" t="s">
        <v>32</v>
      </c>
      <c r="P4" s="4" t="s">
        <v>33</v>
      </c>
      <c r="Q4" s="4">
        <v>0</v>
      </c>
      <c r="R4" s="7">
        <v>44664</v>
      </c>
      <c r="S4" s="6">
        <v>44673</v>
      </c>
      <c r="T4" s="4" t="s">
        <v>34</v>
      </c>
      <c r="U4" s="4">
        <v>1240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44669</v>
      </c>
      <c r="G5" s="6">
        <v>44670</v>
      </c>
      <c r="H5" s="4">
        <v>1</v>
      </c>
      <c r="I5" s="4">
        <v>1</v>
      </c>
      <c r="J5" s="4">
        <v>1</v>
      </c>
      <c r="K5" s="4" t="s">
        <v>30</v>
      </c>
      <c r="L5" s="4">
        <v>48</v>
      </c>
      <c r="M5" s="4">
        <v>48</v>
      </c>
      <c r="N5" s="4" t="s">
        <v>50</v>
      </c>
      <c r="O5" s="4" t="s">
        <v>32</v>
      </c>
      <c r="P5" s="4" t="s">
        <v>33</v>
      </c>
      <c r="Q5" s="4">
        <v>0</v>
      </c>
      <c r="R5" s="7">
        <v>44665</v>
      </c>
      <c r="S5" s="6">
        <v>44673</v>
      </c>
      <c r="T5" s="4" t="s">
        <v>34</v>
      </c>
      <c r="U5" s="4">
        <v>48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44669</v>
      </c>
      <c r="G6" s="6">
        <v>44670</v>
      </c>
      <c r="H6" s="4">
        <v>1</v>
      </c>
      <c r="I6" s="4">
        <v>1</v>
      </c>
      <c r="J6" s="4">
        <v>1</v>
      </c>
      <c r="K6" s="4" t="s">
        <v>30</v>
      </c>
      <c r="L6" s="4">
        <v>144</v>
      </c>
      <c r="M6" s="4">
        <v>144</v>
      </c>
      <c r="N6" s="4" t="s">
        <v>54</v>
      </c>
      <c r="O6" s="4" t="s">
        <v>32</v>
      </c>
      <c r="P6" s="4" t="s">
        <v>33</v>
      </c>
      <c r="Q6" s="4">
        <v>0</v>
      </c>
      <c r="R6" s="7">
        <v>44668</v>
      </c>
      <c r="S6" s="6">
        <v>44673</v>
      </c>
      <c r="T6" s="4" t="s">
        <v>34</v>
      </c>
      <c r="U6" s="4">
        <v>144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44669</v>
      </c>
      <c r="G7" s="6">
        <v>44670</v>
      </c>
      <c r="H7" s="4">
        <v>1</v>
      </c>
      <c r="I7" s="4">
        <v>1</v>
      </c>
      <c r="J7" s="4">
        <v>1</v>
      </c>
      <c r="K7" s="4" t="s">
        <v>30</v>
      </c>
      <c r="L7" s="4">
        <v>47</v>
      </c>
      <c r="M7" s="4">
        <v>47</v>
      </c>
      <c r="N7" s="4" t="s">
        <v>59</v>
      </c>
      <c r="O7" s="4" t="s">
        <v>32</v>
      </c>
      <c r="P7" s="4" t="s">
        <v>33</v>
      </c>
      <c r="Q7" s="4">
        <v>0</v>
      </c>
      <c r="R7" s="7">
        <v>44669</v>
      </c>
      <c r="S7" s="6">
        <v>44673</v>
      </c>
      <c r="T7" s="4" t="s">
        <v>34</v>
      </c>
      <c r="U7" s="4">
        <v>47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44669</v>
      </c>
      <c r="G8" s="6">
        <v>44670</v>
      </c>
      <c r="H8" s="4">
        <v>1</v>
      </c>
      <c r="I8" s="4">
        <v>1</v>
      </c>
      <c r="J8" s="4">
        <v>1</v>
      </c>
      <c r="K8" s="4" t="s">
        <v>30</v>
      </c>
      <c r="L8" s="4">
        <v>190</v>
      </c>
      <c r="M8" s="4">
        <v>190</v>
      </c>
      <c r="N8" s="4" t="s">
        <v>63</v>
      </c>
      <c r="O8" s="4" t="s">
        <v>32</v>
      </c>
      <c r="P8" s="4" t="s">
        <v>33</v>
      </c>
      <c r="Q8" s="4">
        <v>0</v>
      </c>
      <c r="R8" s="7">
        <v>44669</v>
      </c>
      <c r="S8" s="6">
        <v>44673</v>
      </c>
      <c r="T8" s="4" t="s">
        <v>34</v>
      </c>
      <c r="U8" s="4">
        <v>190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62</v>
      </c>
      <c r="F9" s="6">
        <v>44669</v>
      </c>
      <c r="G9" s="6">
        <v>44670</v>
      </c>
      <c r="H9" s="4">
        <v>1</v>
      </c>
      <c r="I9" s="4">
        <v>1</v>
      </c>
      <c r="J9" s="4">
        <v>1</v>
      </c>
      <c r="K9" s="4" t="s">
        <v>30</v>
      </c>
      <c r="L9" s="4">
        <v>176</v>
      </c>
      <c r="M9" s="4">
        <v>176</v>
      </c>
      <c r="N9" s="4" t="s">
        <v>66</v>
      </c>
      <c r="O9" s="4" t="s">
        <v>32</v>
      </c>
      <c r="P9" s="4" t="s">
        <v>33</v>
      </c>
      <c r="Q9" s="4">
        <v>0</v>
      </c>
      <c r="R9" s="7">
        <v>44669</v>
      </c>
      <c r="S9" s="6">
        <v>44673</v>
      </c>
      <c r="T9" s="4" t="s">
        <v>34</v>
      </c>
      <c r="U9" s="4">
        <v>176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44669</v>
      </c>
      <c r="G10" s="6">
        <v>44670</v>
      </c>
      <c r="H10" s="4">
        <v>1</v>
      </c>
      <c r="I10" s="4">
        <v>1</v>
      </c>
      <c r="J10" s="4">
        <v>1</v>
      </c>
      <c r="K10" s="4" t="s">
        <v>30</v>
      </c>
      <c r="L10" s="4">
        <v>190</v>
      </c>
      <c r="M10" s="4">
        <v>190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44669</v>
      </c>
      <c r="S10" s="6">
        <v>44673</v>
      </c>
      <c r="T10" s="4" t="s">
        <v>34</v>
      </c>
      <c r="U10" s="4">
        <v>190</v>
      </c>
      <c r="V10" s="4">
        <v>0</v>
      </c>
      <c r="W10" s="4">
        <v>0</v>
      </c>
      <c r="X10" s="4" t="s">
        <v>71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73</v>
      </c>
      <c r="D11" s="4" t="s">
        <v>74</v>
      </c>
      <c r="E11" s="4" t="s">
        <v>75</v>
      </c>
      <c r="F11" s="6">
        <v>44636</v>
      </c>
      <c r="G11" s="6">
        <v>44638</v>
      </c>
      <c r="H11" s="4">
        <v>1</v>
      </c>
      <c r="I11" s="4">
        <v>2</v>
      </c>
      <c r="J11" s="4">
        <v>2</v>
      </c>
      <c r="K11" s="4" t="s">
        <v>30</v>
      </c>
      <c r="L11" s="4">
        <v>-102</v>
      </c>
      <c r="M11" s="4">
        <v>-102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44636</v>
      </c>
      <c r="S11" s="6">
        <v>44673</v>
      </c>
      <c r="T11" s="4"/>
      <c r="U11" s="4">
        <v>0</v>
      </c>
      <c r="V11" s="4">
        <v>0</v>
      </c>
      <c r="W11" s="4">
        <v>0</v>
      </c>
      <c r="X11" s="4" t="s">
        <v>77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7" sqref="A17:A19"/>
    </sheetView>
  </sheetViews>
  <sheetFormatPr defaultColWidth="9" defaultRowHeight="13.5"/>
  <cols>
    <col min="1" max="1" width="12.625" style="4"/>
    <col min="2" max="3" width="10.375" style="4"/>
    <col min="4" max="1637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78</v>
      </c>
    </row>
    <row r="2" s="4" customFormat="1" spans="1:9">
      <c r="A2" s="5">
        <v>17172632530</v>
      </c>
      <c r="B2" s="6">
        <v>44668</v>
      </c>
      <c r="C2" s="6">
        <v>44670</v>
      </c>
      <c r="D2" s="4">
        <v>632</v>
      </c>
      <c r="E2" s="6" t="str">
        <f>VLOOKUP(A2,HOP!A:L,12,0)</f>
        <v>632.00</v>
      </c>
      <c r="F2" s="4" t="str">
        <f>VLOOKUP(A2,HOP!A:C,3,0)</f>
        <v>2389752</v>
      </c>
      <c r="G2" s="4">
        <f>D2-E2</f>
        <v>0</v>
      </c>
      <c r="H2" s="4" t="str">
        <f>$H$1&amp;F2</f>
        <v>，2389752</v>
      </c>
      <c r="I2" s="4" t="str">
        <f>VLOOKUP(A2,HOP!A:U,21,0)</f>
        <v>直连</v>
      </c>
    </row>
    <row r="3" s="4" customFormat="1" spans="1:9">
      <c r="A3" s="5">
        <v>17745986388</v>
      </c>
      <c r="B3" s="6">
        <v>44669</v>
      </c>
      <c r="C3" s="6">
        <v>44670</v>
      </c>
      <c r="D3" s="4">
        <v>74</v>
      </c>
      <c r="E3" s="6" t="str">
        <f>VLOOKUP(A3,HOP!A:L,12,0)</f>
        <v>74.00</v>
      </c>
      <c r="F3" s="4" t="str">
        <f>VLOOKUP(A3,HOP!A:C,3,0)</f>
        <v>2493860</v>
      </c>
      <c r="G3" s="4">
        <f t="shared" ref="G3:G11" si="0">D3-E3</f>
        <v>0</v>
      </c>
      <c r="H3" s="4" t="str">
        <f t="shared" ref="H3:H11" si="1">$H$1&amp;F3</f>
        <v>，2493860</v>
      </c>
      <c r="I3" s="4" t="str">
        <f>VLOOKUP(A3,HOP!A:U,21,0)</f>
        <v>直连</v>
      </c>
    </row>
    <row r="4" s="4" customFormat="1" spans="1:9">
      <c r="A4" s="5">
        <v>17796333269</v>
      </c>
      <c r="B4" s="6">
        <v>44666</v>
      </c>
      <c r="C4" s="6">
        <v>44670</v>
      </c>
      <c r="D4" s="4">
        <v>1240</v>
      </c>
      <c r="E4" s="6" t="str">
        <f>VLOOKUP(A4,HOP!A:L,12,0)</f>
        <v>1240.00</v>
      </c>
      <c r="F4" s="4" t="str">
        <f>VLOOKUP(A4,HOP!A:C,3,0)</f>
        <v>2508244</v>
      </c>
      <c r="G4" s="4">
        <f t="shared" si="0"/>
        <v>0</v>
      </c>
      <c r="H4" s="4" t="str">
        <f t="shared" si="1"/>
        <v>，2508244</v>
      </c>
      <c r="I4" s="4" t="str">
        <f>VLOOKUP(A4,HOP!A:U,21,0)</f>
        <v>直连</v>
      </c>
    </row>
    <row r="5" s="4" customFormat="1" spans="1:9">
      <c r="A5" s="5">
        <v>17800196916</v>
      </c>
      <c r="B5" s="6">
        <v>44669</v>
      </c>
      <c r="C5" s="6">
        <v>44670</v>
      </c>
      <c r="D5" s="4">
        <v>48</v>
      </c>
      <c r="E5" s="6" t="str">
        <f>VLOOKUP(A5,HOP!A:L,12,0)</f>
        <v>48.00</v>
      </c>
      <c r="F5" s="4" t="str">
        <f>VLOOKUP(A5,HOP!A:C,3,0)</f>
        <v>2511044</v>
      </c>
      <c r="G5" s="4">
        <f t="shared" si="0"/>
        <v>0</v>
      </c>
      <c r="H5" s="4" t="str">
        <f t="shared" si="1"/>
        <v>，2511044</v>
      </c>
      <c r="I5" s="4" t="str">
        <f>VLOOKUP(A5,HOP!A:U,21,0)</f>
        <v>直连</v>
      </c>
    </row>
    <row r="6" s="4" customFormat="1" spans="1:9">
      <c r="A6" s="5">
        <v>17812096519</v>
      </c>
      <c r="B6" s="6">
        <v>44669</v>
      </c>
      <c r="C6" s="6">
        <v>44670</v>
      </c>
      <c r="D6" s="4">
        <v>144</v>
      </c>
      <c r="E6" s="6" t="str">
        <f>VLOOKUP(A6,HOP!A:L,12,0)</f>
        <v>144.00</v>
      </c>
      <c r="F6" s="4" t="str">
        <f>VLOOKUP(A6,HOP!A:C,3,0)</f>
        <v>2514426</v>
      </c>
      <c r="G6" s="4">
        <f t="shared" si="0"/>
        <v>0</v>
      </c>
      <c r="H6" s="4" t="str">
        <f t="shared" si="1"/>
        <v>，2514426</v>
      </c>
      <c r="I6" s="4" t="str">
        <f>VLOOKUP(A6,HOP!A:U,21,0)</f>
        <v>直连</v>
      </c>
    </row>
    <row r="7" s="4" customFormat="1" spans="1:9">
      <c r="A7" s="5">
        <v>17814407467</v>
      </c>
      <c r="B7" s="6">
        <v>44669</v>
      </c>
      <c r="C7" s="6">
        <v>44670</v>
      </c>
      <c r="D7" s="4">
        <v>47</v>
      </c>
      <c r="E7" s="6" t="str">
        <f>VLOOKUP(A7,HOP!A:L,12,0)</f>
        <v>47.00</v>
      </c>
      <c r="F7" s="4" t="str">
        <f>VLOOKUP(A7,HOP!A:C,3,0)</f>
        <v>2515938</v>
      </c>
      <c r="G7" s="4">
        <f t="shared" si="0"/>
        <v>0</v>
      </c>
      <c r="H7" s="4" t="str">
        <f t="shared" si="1"/>
        <v>，2515938</v>
      </c>
      <c r="I7" s="4" t="str">
        <f>VLOOKUP(A7,HOP!A:U,21,0)</f>
        <v>直连</v>
      </c>
    </row>
    <row r="8" s="4" customFormat="1" spans="1:9">
      <c r="A8" s="5">
        <v>17814795756</v>
      </c>
      <c r="B8" s="6">
        <v>44669</v>
      </c>
      <c r="C8" s="6">
        <v>44670</v>
      </c>
      <c r="D8" s="4">
        <v>190</v>
      </c>
      <c r="E8" s="6" t="str">
        <f>VLOOKUP(A8,HOP!A:L,12,0)</f>
        <v>190.00</v>
      </c>
      <c r="F8" s="4" t="str">
        <f>VLOOKUP(A8,HOP!A:C,3,0)</f>
        <v>2516200</v>
      </c>
      <c r="G8" s="4">
        <f t="shared" si="0"/>
        <v>0</v>
      </c>
      <c r="H8" s="4" t="str">
        <f t="shared" si="1"/>
        <v>，2516200</v>
      </c>
      <c r="I8" s="4" t="str">
        <f>VLOOKUP(A8,HOP!A:U,21,0)</f>
        <v>直连</v>
      </c>
    </row>
    <row r="9" s="4" customFormat="1" spans="1:9">
      <c r="A9" s="5">
        <v>17815184019</v>
      </c>
      <c r="B9" s="6">
        <v>44669</v>
      </c>
      <c r="C9" s="6">
        <v>44670</v>
      </c>
      <c r="D9" s="4">
        <v>176</v>
      </c>
      <c r="E9" s="6" t="str">
        <f>VLOOKUP(A9,HOP!A:L,12,0)</f>
        <v>176.00</v>
      </c>
      <c r="F9" s="4" t="str">
        <f>VLOOKUP(A9,HOP!A:C,3,0)</f>
        <v>2516477</v>
      </c>
      <c r="G9" s="4">
        <f t="shared" si="0"/>
        <v>0</v>
      </c>
      <c r="H9" s="4" t="str">
        <f t="shared" si="1"/>
        <v>，2516477</v>
      </c>
      <c r="I9" s="4" t="str">
        <f>VLOOKUP(A9,HOP!A:U,21,0)</f>
        <v>直连</v>
      </c>
    </row>
    <row r="10" s="4" customFormat="1" spans="1:9">
      <c r="A10" s="5">
        <v>17815258325</v>
      </c>
      <c r="B10" s="6">
        <v>44669</v>
      </c>
      <c r="C10" s="6">
        <v>44670</v>
      </c>
      <c r="D10" s="4">
        <v>190</v>
      </c>
      <c r="E10" s="6" t="str">
        <f>VLOOKUP(A10,HOP!A:L,12,0)</f>
        <v>190.00</v>
      </c>
      <c r="F10" s="4" t="str">
        <f>VLOOKUP(A10,HOP!A:C,3,0)</f>
        <v>2516529</v>
      </c>
      <c r="G10" s="4">
        <f t="shared" si="0"/>
        <v>0</v>
      </c>
      <c r="H10" s="4" t="str">
        <f t="shared" si="1"/>
        <v>，2516529</v>
      </c>
      <c r="I10" s="4" t="str">
        <f>VLOOKUP(A10,HOP!A:U,21,0)</f>
        <v>直连</v>
      </c>
    </row>
    <row r="11" s="4" customFormat="1" spans="1:10">
      <c r="A11" s="5">
        <v>17657840549</v>
      </c>
      <c r="B11" s="6">
        <v>44636</v>
      </c>
      <c r="C11" s="6">
        <v>44638</v>
      </c>
      <c r="D11" s="4">
        <v>-102</v>
      </c>
      <c r="E11" s="6" t="e">
        <f>VLOOKUP(A11,HOP!A:L,12,0)</f>
        <v>#N/A</v>
      </c>
      <c r="F11" s="4">
        <v>2469451</v>
      </c>
      <c r="G11" s="4" t="e">
        <f t="shared" si="0"/>
        <v>#N/A</v>
      </c>
      <c r="H11" s="4" t="str">
        <f t="shared" si="1"/>
        <v>，2469451</v>
      </c>
      <c r="I11" s="4" t="e">
        <f>VLOOKUP(A11,HOP!A:U,21,0)</f>
        <v>#N/A</v>
      </c>
      <c r="J11" s="4" t="s">
        <v>79</v>
      </c>
    </row>
    <row r="13" spans="4:4">
      <c r="D13" s="4">
        <f>SUM(D2:D12)</f>
        <v>2639</v>
      </c>
    </row>
    <row r="17" spans="1:1">
      <c r="A17" s="4" t="s">
        <v>80</v>
      </c>
    </row>
    <row r="18" spans="1:1">
      <c r="A18" s="4" t="s">
        <v>81</v>
      </c>
    </row>
    <row r="19" spans="1:1">
      <c r="A19" s="4" t="s">
        <v>82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F30" sqref="F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</row>
    <row r="2" s="1" customFormat="1" spans="1:21">
      <c r="A2" s="3">
        <v>17815258325</v>
      </c>
      <c r="B2" s="1" t="s">
        <v>101</v>
      </c>
      <c r="C2" s="1" t="s">
        <v>102</v>
      </c>
      <c r="D2" s="1" t="s">
        <v>103</v>
      </c>
      <c r="E2" s="1" t="s">
        <v>104</v>
      </c>
      <c r="F2" s="1" t="s">
        <v>101</v>
      </c>
      <c r="G2" s="1" t="s">
        <v>105</v>
      </c>
      <c r="H2" s="1" t="s">
        <v>106</v>
      </c>
      <c r="I2" s="1" t="s">
        <v>107</v>
      </c>
      <c r="J2" s="1" t="s">
        <v>30</v>
      </c>
      <c r="K2" s="1" t="s">
        <v>108</v>
      </c>
      <c r="L2" s="1" t="s">
        <v>108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</row>
    <row r="3" s="1" customFormat="1" spans="1:21">
      <c r="A3" s="3">
        <v>17815184019</v>
      </c>
      <c r="B3" s="1" t="s">
        <v>101</v>
      </c>
      <c r="C3" s="1" t="s">
        <v>117</v>
      </c>
      <c r="D3" s="1" t="s">
        <v>118</v>
      </c>
      <c r="E3" s="1" t="s">
        <v>119</v>
      </c>
      <c r="F3" s="1" t="s">
        <v>101</v>
      </c>
      <c r="G3" s="1" t="s">
        <v>105</v>
      </c>
      <c r="H3" s="1" t="s">
        <v>106</v>
      </c>
      <c r="I3" s="1" t="s">
        <v>120</v>
      </c>
      <c r="J3" s="1" t="s">
        <v>30</v>
      </c>
      <c r="K3" s="1" t="s">
        <v>121</v>
      </c>
      <c r="L3" s="1" t="s">
        <v>121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122</v>
      </c>
      <c r="S3" s="1" t="s">
        <v>114</v>
      </c>
      <c r="T3" s="1" t="s">
        <v>115</v>
      </c>
      <c r="U3" s="1" t="s">
        <v>116</v>
      </c>
    </row>
    <row r="4" s="1" customFormat="1" spans="1:21">
      <c r="A4" s="3">
        <v>17814795756</v>
      </c>
      <c r="B4" s="1" t="s">
        <v>101</v>
      </c>
      <c r="C4" s="1" t="s">
        <v>123</v>
      </c>
      <c r="D4" s="1" t="s">
        <v>103</v>
      </c>
      <c r="E4" s="1" t="s">
        <v>124</v>
      </c>
      <c r="F4" s="1" t="s">
        <v>101</v>
      </c>
      <c r="G4" s="1" t="s">
        <v>105</v>
      </c>
      <c r="H4" s="1" t="s">
        <v>106</v>
      </c>
      <c r="I4" s="1" t="s">
        <v>107</v>
      </c>
      <c r="J4" s="1" t="s">
        <v>30</v>
      </c>
      <c r="K4" s="1" t="s">
        <v>108</v>
      </c>
      <c r="L4" s="1" t="s">
        <v>108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125</v>
      </c>
      <c r="S4" s="1" t="s">
        <v>114</v>
      </c>
      <c r="T4" s="1" t="s">
        <v>115</v>
      </c>
      <c r="U4" s="1" t="s">
        <v>116</v>
      </c>
    </row>
    <row r="5" s="1" customFormat="1" spans="1:21">
      <c r="A5" s="3">
        <v>17814407467</v>
      </c>
      <c r="B5" s="1" t="s">
        <v>101</v>
      </c>
      <c r="C5" s="1" t="s">
        <v>126</v>
      </c>
      <c r="D5" s="1" t="s">
        <v>127</v>
      </c>
      <c r="E5" s="1" t="s">
        <v>128</v>
      </c>
      <c r="F5" s="1" t="s">
        <v>101</v>
      </c>
      <c r="G5" s="1" t="s">
        <v>105</v>
      </c>
      <c r="H5" s="1" t="s">
        <v>106</v>
      </c>
      <c r="I5" s="1" t="s">
        <v>129</v>
      </c>
      <c r="J5" s="1" t="s">
        <v>30</v>
      </c>
      <c r="K5" s="1" t="s">
        <v>130</v>
      </c>
      <c r="L5" s="1" t="s">
        <v>130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131</v>
      </c>
      <c r="S5" s="1" t="s">
        <v>114</v>
      </c>
      <c r="T5" s="1" t="s">
        <v>115</v>
      </c>
      <c r="U5" s="1" t="s">
        <v>116</v>
      </c>
    </row>
    <row r="6" s="1" customFormat="1" spans="1:21">
      <c r="A6" s="3">
        <v>17812096519</v>
      </c>
      <c r="B6" s="1" t="s">
        <v>132</v>
      </c>
      <c r="C6" s="1" t="s">
        <v>133</v>
      </c>
      <c r="D6" s="1" t="s">
        <v>134</v>
      </c>
      <c r="E6" s="1" t="s">
        <v>135</v>
      </c>
      <c r="F6" s="1" t="s">
        <v>101</v>
      </c>
      <c r="G6" s="1" t="s">
        <v>105</v>
      </c>
      <c r="H6" s="1" t="s">
        <v>106</v>
      </c>
      <c r="I6" s="1" t="s">
        <v>136</v>
      </c>
      <c r="J6" s="1" t="s">
        <v>30</v>
      </c>
      <c r="K6" s="1" t="s">
        <v>137</v>
      </c>
      <c r="L6" s="1" t="s">
        <v>137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138</v>
      </c>
      <c r="S6" s="1" t="s">
        <v>114</v>
      </c>
      <c r="T6" s="1" t="s">
        <v>115</v>
      </c>
      <c r="U6" s="1" t="s">
        <v>116</v>
      </c>
    </row>
    <row r="7" s="1" customFormat="1" spans="1:21">
      <c r="A7" s="3">
        <v>17800196916</v>
      </c>
      <c r="B7" s="1" t="s">
        <v>139</v>
      </c>
      <c r="C7" s="1" t="s">
        <v>140</v>
      </c>
      <c r="D7" s="1" t="s">
        <v>141</v>
      </c>
      <c r="E7" s="1" t="s">
        <v>142</v>
      </c>
      <c r="F7" s="1" t="s">
        <v>101</v>
      </c>
      <c r="G7" s="1" t="s">
        <v>105</v>
      </c>
      <c r="H7" s="1" t="s">
        <v>106</v>
      </c>
      <c r="I7" s="1" t="s">
        <v>143</v>
      </c>
      <c r="J7" s="1" t="s">
        <v>30</v>
      </c>
      <c r="K7" s="1" t="s">
        <v>144</v>
      </c>
      <c r="L7" s="1" t="s">
        <v>144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145</v>
      </c>
      <c r="S7" s="1" t="s">
        <v>114</v>
      </c>
      <c r="T7" s="1" t="s">
        <v>115</v>
      </c>
      <c r="U7" s="1" t="s">
        <v>116</v>
      </c>
    </row>
    <row r="8" s="1" customFormat="1" spans="1:21">
      <c r="A8" s="3">
        <v>17796333269</v>
      </c>
      <c r="B8" s="1" t="s">
        <v>146</v>
      </c>
      <c r="C8" s="1" t="s">
        <v>147</v>
      </c>
      <c r="D8" s="1" t="s">
        <v>148</v>
      </c>
      <c r="E8" s="1" t="s">
        <v>149</v>
      </c>
      <c r="F8" s="1" t="s">
        <v>150</v>
      </c>
      <c r="G8" s="1" t="s">
        <v>105</v>
      </c>
      <c r="H8" s="1" t="s">
        <v>106</v>
      </c>
      <c r="I8" s="1" t="s">
        <v>151</v>
      </c>
      <c r="J8" s="1" t="s">
        <v>30</v>
      </c>
      <c r="K8" s="1" t="s">
        <v>152</v>
      </c>
      <c r="L8" s="1" t="s">
        <v>152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153</v>
      </c>
      <c r="S8" s="1" t="s">
        <v>114</v>
      </c>
      <c r="T8" s="1" t="s">
        <v>115</v>
      </c>
      <c r="U8" s="1" t="s">
        <v>116</v>
      </c>
    </row>
    <row r="9" s="1" customFormat="1" spans="1:21">
      <c r="A9" s="3">
        <v>17745986388</v>
      </c>
      <c r="B9" s="1" t="s">
        <v>154</v>
      </c>
      <c r="C9" s="1" t="s">
        <v>155</v>
      </c>
      <c r="D9" s="1" t="s">
        <v>156</v>
      </c>
      <c r="E9" s="1" t="s">
        <v>157</v>
      </c>
      <c r="F9" s="1" t="s">
        <v>101</v>
      </c>
      <c r="G9" s="1" t="s">
        <v>105</v>
      </c>
      <c r="H9" s="1" t="s">
        <v>106</v>
      </c>
      <c r="I9" s="1" t="s">
        <v>158</v>
      </c>
      <c r="J9" s="1" t="s">
        <v>30</v>
      </c>
      <c r="K9" s="1" t="s">
        <v>159</v>
      </c>
      <c r="L9" s="1" t="s">
        <v>159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112</v>
      </c>
      <c r="R9" s="1" t="s">
        <v>160</v>
      </c>
      <c r="S9" s="1" t="s">
        <v>114</v>
      </c>
      <c r="T9" s="1" t="s">
        <v>115</v>
      </c>
      <c r="U9" s="1" t="s">
        <v>116</v>
      </c>
    </row>
    <row r="10" s="1" customFormat="1" spans="1:21">
      <c r="A10" s="3">
        <v>17172632530</v>
      </c>
      <c r="B10" s="1" t="s">
        <v>161</v>
      </c>
      <c r="C10" s="1" t="s">
        <v>162</v>
      </c>
      <c r="D10" s="1" t="s">
        <v>163</v>
      </c>
      <c r="E10" s="1" t="s">
        <v>164</v>
      </c>
      <c r="F10" s="1" t="s">
        <v>132</v>
      </c>
      <c r="G10" s="1" t="s">
        <v>105</v>
      </c>
      <c r="H10" s="1" t="s">
        <v>106</v>
      </c>
      <c r="I10" s="1" t="s">
        <v>165</v>
      </c>
      <c r="J10" s="1" t="s">
        <v>30</v>
      </c>
      <c r="K10" s="1" t="s">
        <v>166</v>
      </c>
      <c r="L10" s="1" t="s">
        <v>166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112</v>
      </c>
      <c r="R10" s="1" t="s">
        <v>167</v>
      </c>
      <c r="S10" s="1" t="s">
        <v>114</v>
      </c>
      <c r="T10" s="1" t="s">
        <v>115</v>
      </c>
      <c r="U10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2022-04-22T01:42:58Z</dcterms:created>
  <dcterms:modified xsi:type="dcterms:W3CDTF">2022-04-22T01:53:33Z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B6782D15B40645A1A19421049FD85455</vt:lpwstr>
  </property>
  <property fmtid="{D5CDD505-2E9C-101B-9397-08002B2CF9AE}" pid="3" name="KSOProductBuildVer">
    <vt:lpwstr>2052-11.1.0.11636</vt:lpwstr>
  </property>
</Properties>
</file>